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msm\Desktop\EUCmisc\Budget\"/>
    </mc:Choice>
  </mc:AlternateContent>
  <xr:revisionPtr revIDLastSave="0" documentId="8_{958245F7-0970-4EA6-BDB9-D4AD15C853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1 Budget 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L38" i="1" l="1"/>
  <c r="M40" i="1" s="1"/>
  <c r="E32" i="1" l="1"/>
  <c r="L26" i="1" s="1"/>
  <c r="F32" i="1"/>
  <c r="M17" i="1" l="1"/>
  <c r="M9" i="1"/>
  <c r="F21" i="1"/>
  <c r="F5" i="1"/>
  <c r="D5" i="1"/>
  <c r="D21" i="1"/>
  <c r="D32" i="1"/>
  <c r="D38" i="1"/>
  <c r="K9" i="1"/>
  <c r="K17" i="1"/>
  <c r="M24" i="1" l="1"/>
  <c r="K26" i="1"/>
</calcChain>
</file>

<file path=xl/sharedStrings.xml><?xml version="1.0" encoding="utf-8"?>
<sst xmlns="http://schemas.openxmlformats.org/spreadsheetml/2006/main" count="78" uniqueCount="76">
  <si>
    <t>Our Church's Wider Mission</t>
  </si>
  <si>
    <t>Building and Grounds</t>
  </si>
  <si>
    <t>Church electric</t>
  </si>
  <si>
    <t>Church Insurance</t>
  </si>
  <si>
    <t>Janitorial Expenses</t>
  </si>
  <si>
    <t>Natural Gas</t>
  </si>
  <si>
    <t>Parsonage Electric</t>
  </si>
  <si>
    <t>Parsonage Repairs and Maintenance</t>
  </si>
  <si>
    <t>Property Tax</t>
  </si>
  <si>
    <t>Repairs and Maintenance</t>
  </si>
  <si>
    <t>Education and Youth Ministry</t>
  </si>
  <si>
    <t>Laity Continuing Education</t>
  </si>
  <si>
    <t xml:space="preserve">Sunday School </t>
  </si>
  <si>
    <t>Youth Group</t>
  </si>
  <si>
    <t>Ministry</t>
  </si>
  <si>
    <t>Auto Expenses</t>
  </si>
  <si>
    <t>Continuing Education</t>
  </si>
  <si>
    <t>Gym Membership</t>
  </si>
  <si>
    <t>Life Insurance</t>
  </si>
  <si>
    <t>Medical and Dental Insurance</t>
  </si>
  <si>
    <t>Parsonage Internet</t>
  </si>
  <si>
    <t>Cell Phone Reimburse</t>
  </si>
  <si>
    <t>Pension</t>
  </si>
  <si>
    <t>Professional Expenses</t>
  </si>
  <si>
    <t>Mortgage</t>
  </si>
  <si>
    <t>Permanent Improvement</t>
  </si>
  <si>
    <t>Worship</t>
  </si>
  <si>
    <t>Media</t>
  </si>
  <si>
    <t>Music Supplies</t>
  </si>
  <si>
    <t>Social Activity</t>
  </si>
  <si>
    <t>Substitute Musician</t>
  </si>
  <si>
    <t>Administrative Resources</t>
  </si>
  <si>
    <t>Advertisement and Promotions</t>
  </si>
  <si>
    <t>Business Licenses and Permits</t>
  </si>
  <si>
    <t>Copier Expenses</t>
  </si>
  <si>
    <t>Dues and Subscriptions</t>
  </si>
  <si>
    <t>Office Furniture</t>
  </si>
  <si>
    <t>Office Supplies</t>
  </si>
  <si>
    <t>Outside Services</t>
  </si>
  <si>
    <t>Payroll Fees</t>
  </si>
  <si>
    <t>Postage and Delivery</t>
  </si>
  <si>
    <t>Staff Gifts</t>
  </si>
  <si>
    <t>Workers Comp</t>
  </si>
  <si>
    <t>Pastor</t>
  </si>
  <si>
    <t>Office Assistant</t>
  </si>
  <si>
    <t>Wages</t>
  </si>
  <si>
    <t>Building Fund</t>
  </si>
  <si>
    <t>Social Security Tax (wages)</t>
  </si>
  <si>
    <t>Misc</t>
  </si>
  <si>
    <t>Tithes/Offerings</t>
  </si>
  <si>
    <t xml:space="preserve">Telephone and Internet Expenses </t>
  </si>
  <si>
    <t>Telephone Expenses (merged above)</t>
  </si>
  <si>
    <t>Landscaping (mowing/mulch/misc)</t>
  </si>
  <si>
    <t xml:space="preserve">Projected Revenue: </t>
  </si>
  <si>
    <t xml:space="preserve">Food License </t>
  </si>
  <si>
    <t>Kidwatch Transfer ($400 x 12)</t>
  </si>
  <si>
    <t>Preschool Phone ($19.5 x 12)</t>
  </si>
  <si>
    <t>2 year average Offering</t>
  </si>
  <si>
    <t xml:space="preserve">Total: </t>
  </si>
  <si>
    <t>Youth Camp (now from mission)</t>
  </si>
  <si>
    <t>Disability Insurance</t>
  </si>
  <si>
    <t xml:space="preserve">Pulpit Supply ($175/week: 12 weeks) </t>
  </si>
  <si>
    <t>Building Manager (Facility Custodian)</t>
  </si>
  <si>
    <t xml:space="preserve">Custodian (merged with Facility Custodian) </t>
  </si>
  <si>
    <r>
      <t xml:space="preserve">Total Spent: </t>
    </r>
    <r>
      <rPr>
        <sz val="14"/>
        <color theme="1"/>
        <rFont val="Calibri"/>
        <family val="2"/>
        <scheme val="minor"/>
      </rPr>
      <t>(not including extra mortgage)</t>
    </r>
  </si>
  <si>
    <t>20 YTD (-June)</t>
  </si>
  <si>
    <t>19 Actual</t>
  </si>
  <si>
    <t>21 Requested Amount</t>
  </si>
  <si>
    <t>21 Request</t>
  </si>
  <si>
    <t>Requested Budget Amount</t>
  </si>
  <si>
    <t>Miscellaneous</t>
  </si>
  <si>
    <t xml:space="preserve">Projected Shortfall: </t>
  </si>
  <si>
    <t xml:space="preserve">General Fund ($1250/month in 2021) </t>
  </si>
  <si>
    <r>
      <t xml:space="preserve">Pastor's Disc. Fund </t>
    </r>
    <r>
      <rPr>
        <sz val="14"/>
        <color theme="1"/>
        <rFont val="Calibri"/>
        <family val="2"/>
        <scheme val="minor"/>
      </rPr>
      <t>(from Mission acct now)</t>
    </r>
  </si>
  <si>
    <t>5.9% decrease from 2020</t>
  </si>
  <si>
    <t>Preschool Rent ($750 x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</si>
</sst>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/>
    <xf numFmtId="44" fontId="3" fillId="0" borderId="0" xfId="1" applyFont="1"/>
    <xf numFmtId="0" fontId="4" fillId="0" borderId="0" xfId="0" applyFont="1"/>
    <xf numFmtId="44" fontId="4" fillId="0" borderId="0" xfId="1" applyFont="1"/>
    <xf numFmtId="44" fontId="3" fillId="0" borderId="0" xfId="0" applyNumberFormat="1" applyFont="1"/>
    <xf numFmtId="0" fontId="3" fillId="0" borderId="0" xfId="0" quotePrefix="1" applyFont="1"/>
    <xf numFmtId="44" fontId="4" fillId="3" borderId="1" xfId="3" applyNumberFormat="1" applyFont="1" applyBorder="1"/>
    <xf numFmtId="0" fontId="3" fillId="0" borderId="0" xfId="0" quotePrefix="1" applyFont="1" applyBorder="1" applyAlignment="1" applyProtection="1">
      <alignment horizontal="center"/>
      <protection locked="0"/>
    </xf>
    <xf numFmtId="44" fontId="5" fillId="2" borderId="1" xfId="2" applyNumberFormat="1" applyFont="1" applyBorder="1"/>
  </cellXfs>
  <cellStyles count="4">
    <cellStyle name="20% - Accent3" xfId="3" builtinId="38"/>
    <cellStyle name="Bad" xfId="2" builtinId="27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6"/>
  <sheetViews>
    <sheetView tabSelected="1" zoomScale="89" zoomScaleNormal="89" workbookViewId="0">
      <pane ySplit="1" topLeftCell="A2" activePane="bottomLeft" state="frozen"/>
      <selection pane="bottomLeft" activeCell="M44" sqref="M44"/>
    </sheetView>
  </sheetViews>
  <sheetFormatPr defaultRowHeight="18.75" x14ac:dyDescent="0.3"/>
  <cols>
    <col min="1" max="1" width="2.5" style="3" customWidth="1"/>
    <col min="2" max="2" width="9" style="5"/>
    <col min="3" max="3" width="33.25" style="5" customWidth="1"/>
    <col min="4" max="4" width="14.625" style="5" customWidth="1"/>
    <col min="5" max="5" width="14.25" style="5" customWidth="1"/>
    <col min="6" max="6" width="14.75" style="5" customWidth="1"/>
    <col min="7" max="7" width="15.75" style="5" customWidth="1"/>
    <col min="8" max="8" width="2.875" style="5" customWidth="1"/>
    <col min="9" max="9" width="5.875" style="5" customWidth="1"/>
    <col min="10" max="10" width="38" style="5" customWidth="1"/>
    <col min="11" max="11" width="16.75" style="5" customWidth="1"/>
    <col min="12" max="12" width="15.375" style="5" customWidth="1"/>
    <col min="13" max="13" width="15.625" style="5" customWidth="1"/>
    <col min="14" max="16384" width="9" style="5"/>
  </cols>
  <sheetData>
    <row r="1" spans="1:13" s="2" customFormat="1" x14ac:dyDescent="0.3">
      <c r="A1" s="1"/>
      <c r="D1" s="10" t="s">
        <v>66</v>
      </c>
      <c r="E1" s="8" t="s">
        <v>65</v>
      </c>
      <c r="F1" s="8" t="s">
        <v>67</v>
      </c>
      <c r="G1" s="3"/>
      <c r="K1" s="10" t="s">
        <v>66</v>
      </c>
      <c r="L1" s="8" t="s">
        <v>65</v>
      </c>
      <c r="M1" s="8" t="s">
        <v>68</v>
      </c>
    </row>
    <row r="3" spans="1:13" s="3" customFormat="1" x14ac:dyDescent="0.3">
      <c r="A3" s="3" t="s">
        <v>0</v>
      </c>
      <c r="D3" s="4">
        <v>8000</v>
      </c>
      <c r="E3" s="4">
        <v>0</v>
      </c>
      <c r="F3" s="4">
        <v>4000</v>
      </c>
      <c r="G3" s="4"/>
      <c r="H3" s="3" t="s">
        <v>24</v>
      </c>
      <c r="K3" s="4">
        <v>47609</v>
      </c>
      <c r="L3" s="4">
        <v>35491</v>
      </c>
      <c r="M3" s="4"/>
    </row>
    <row r="4" spans="1:13" s="3" customFormat="1" x14ac:dyDescent="0.3">
      <c r="A4" s="3" t="s">
        <v>73</v>
      </c>
      <c r="D4" s="4">
        <v>1087</v>
      </c>
      <c r="E4" s="4">
        <v>0</v>
      </c>
      <c r="F4" s="4"/>
      <c r="G4" s="4"/>
      <c r="I4" s="5" t="s">
        <v>72</v>
      </c>
      <c r="J4" s="5"/>
      <c r="K4" s="6"/>
      <c r="L4" s="6">
        <v>7938</v>
      </c>
      <c r="M4" s="4">
        <v>15000</v>
      </c>
    </row>
    <row r="5" spans="1:13" s="3" customFormat="1" x14ac:dyDescent="0.3">
      <c r="A5" s="3" t="s">
        <v>31</v>
      </c>
      <c r="D5" s="4">
        <f t="shared" ref="D5" si="0">SUM(D6:D19)</f>
        <v>10105</v>
      </c>
      <c r="E5" s="4">
        <v>4759</v>
      </c>
      <c r="F5" s="4">
        <f>SUM(F6:F19)</f>
        <v>8650</v>
      </c>
      <c r="G5" s="4"/>
      <c r="I5" s="5" t="s">
        <v>46</v>
      </c>
      <c r="J5" s="5"/>
      <c r="K5" s="6"/>
      <c r="L5" s="6">
        <v>27553</v>
      </c>
      <c r="M5" s="4"/>
    </row>
    <row r="6" spans="1:13" x14ac:dyDescent="0.3">
      <c r="B6" s="5" t="s">
        <v>32</v>
      </c>
      <c r="D6" s="6">
        <v>493</v>
      </c>
      <c r="E6" s="6">
        <v>244</v>
      </c>
      <c r="F6" s="6">
        <v>900</v>
      </c>
      <c r="G6" s="6"/>
      <c r="H6" s="3"/>
      <c r="K6" s="6"/>
      <c r="L6" s="6"/>
      <c r="M6" s="6"/>
    </row>
    <row r="7" spans="1:13" x14ac:dyDescent="0.3">
      <c r="B7" s="5" t="s">
        <v>33</v>
      </c>
      <c r="D7" s="6">
        <v>259</v>
      </c>
      <c r="E7" s="6">
        <v>1474</v>
      </c>
      <c r="F7" s="6">
        <v>1500</v>
      </c>
      <c r="G7" s="6"/>
      <c r="H7" s="3" t="s">
        <v>25</v>
      </c>
      <c r="I7" s="3"/>
      <c r="J7" s="3"/>
      <c r="K7" s="4">
        <v>320</v>
      </c>
      <c r="L7" s="4">
        <v>0</v>
      </c>
      <c r="M7" s="4">
        <v>2000</v>
      </c>
    </row>
    <row r="8" spans="1:13" x14ac:dyDescent="0.3">
      <c r="B8" s="5" t="s">
        <v>50</v>
      </c>
      <c r="D8" s="6">
        <v>1618</v>
      </c>
      <c r="E8" s="6">
        <v>16</v>
      </c>
      <c r="F8" s="6">
        <v>1900</v>
      </c>
      <c r="G8" s="6"/>
      <c r="H8" s="3"/>
      <c r="K8" s="6"/>
      <c r="L8" s="6"/>
      <c r="M8" s="6"/>
    </row>
    <row r="9" spans="1:13" x14ac:dyDescent="0.3">
      <c r="B9" s="5" t="s">
        <v>34</v>
      </c>
      <c r="D9" s="6">
        <v>1502</v>
      </c>
      <c r="E9" s="6">
        <v>360</v>
      </c>
      <c r="F9" s="6">
        <v>0</v>
      </c>
      <c r="G9" s="6"/>
      <c r="H9" s="3" t="s">
        <v>26</v>
      </c>
      <c r="I9" s="3"/>
      <c r="J9" s="3"/>
      <c r="K9" s="4">
        <f>SUM(K10:K15)</f>
        <v>6598</v>
      </c>
      <c r="L9" s="4">
        <v>2053</v>
      </c>
      <c r="M9" s="4">
        <f>SUM(M10:M15)</f>
        <v>4900</v>
      </c>
    </row>
    <row r="10" spans="1:13" x14ac:dyDescent="0.3">
      <c r="B10" s="5" t="s">
        <v>35</v>
      </c>
      <c r="D10" s="6">
        <v>816</v>
      </c>
      <c r="E10" s="6">
        <v>200</v>
      </c>
      <c r="F10" s="6">
        <v>800</v>
      </c>
      <c r="G10" s="6"/>
      <c r="H10" s="3"/>
      <c r="I10" s="5" t="s">
        <v>27</v>
      </c>
      <c r="K10" s="6">
        <v>94</v>
      </c>
      <c r="L10" s="6">
        <v>14</v>
      </c>
      <c r="M10" s="6">
        <v>300</v>
      </c>
    </row>
    <row r="11" spans="1:13" x14ac:dyDescent="0.3">
      <c r="B11" s="5" t="s">
        <v>70</v>
      </c>
      <c r="D11" s="6">
        <v>539</v>
      </c>
      <c r="E11" s="6">
        <v>0</v>
      </c>
      <c r="F11" s="6">
        <v>200</v>
      </c>
      <c r="G11" s="6"/>
      <c r="H11" s="3"/>
      <c r="I11" s="5" t="s">
        <v>48</v>
      </c>
      <c r="K11" s="6">
        <v>2210</v>
      </c>
      <c r="L11" s="6">
        <v>703</v>
      </c>
      <c r="M11" s="6">
        <v>500</v>
      </c>
    </row>
    <row r="12" spans="1:13" x14ac:dyDescent="0.3">
      <c r="B12" s="5" t="s">
        <v>36</v>
      </c>
      <c r="D12" s="6">
        <v>0</v>
      </c>
      <c r="E12" s="6">
        <v>0</v>
      </c>
      <c r="F12" s="6">
        <v>0</v>
      </c>
      <c r="G12" s="6"/>
      <c r="H12" s="3"/>
      <c r="I12" s="5" t="s">
        <v>28</v>
      </c>
      <c r="K12" s="6">
        <v>36</v>
      </c>
      <c r="L12" s="6">
        <v>297</v>
      </c>
      <c r="M12" s="6">
        <v>0</v>
      </c>
    </row>
    <row r="13" spans="1:13" x14ac:dyDescent="0.3">
      <c r="B13" s="5" t="s">
        <v>37</v>
      </c>
      <c r="D13" s="6">
        <v>136</v>
      </c>
      <c r="E13" s="6">
        <v>386</v>
      </c>
      <c r="F13" s="6">
        <v>750</v>
      </c>
      <c r="G13" s="6"/>
      <c r="H13" s="3"/>
      <c r="I13" s="5" t="s">
        <v>61</v>
      </c>
      <c r="K13" s="6">
        <v>450</v>
      </c>
      <c r="L13" s="6">
        <v>0</v>
      </c>
      <c r="M13" s="6">
        <v>2100</v>
      </c>
    </row>
    <row r="14" spans="1:13" x14ac:dyDescent="0.3">
      <c r="B14" s="5" t="s">
        <v>38</v>
      </c>
      <c r="D14" s="6">
        <v>950</v>
      </c>
      <c r="E14" s="6">
        <v>0</v>
      </c>
      <c r="F14" s="6">
        <v>750</v>
      </c>
      <c r="G14" s="6"/>
      <c r="H14" s="3"/>
      <c r="I14" s="5" t="s">
        <v>29</v>
      </c>
      <c r="K14" s="6">
        <v>1208</v>
      </c>
      <c r="L14" s="6">
        <v>489</v>
      </c>
      <c r="M14" s="6">
        <v>2000</v>
      </c>
    </row>
    <row r="15" spans="1:13" x14ac:dyDescent="0.3">
      <c r="B15" s="5" t="s">
        <v>39</v>
      </c>
      <c r="D15" s="6">
        <v>812</v>
      </c>
      <c r="E15" s="6">
        <v>412</v>
      </c>
      <c r="F15" s="6">
        <v>900</v>
      </c>
      <c r="G15" s="6"/>
      <c r="H15" s="3"/>
      <c r="I15" s="5" t="s">
        <v>30</v>
      </c>
      <c r="K15" s="6">
        <v>2600</v>
      </c>
      <c r="L15" s="6">
        <v>550</v>
      </c>
      <c r="M15" s="6">
        <v>0</v>
      </c>
    </row>
    <row r="16" spans="1:13" x14ac:dyDescent="0.3">
      <c r="B16" s="5" t="s">
        <v>40</v>
      </c>
      <c r="D16" s="6">
        <v>457</v>
      </c>
      <c r="E16" s="6">
        <v>2</v>
      </c>
      <c r="F16" s="6">
        <v>400</v>
      </c>
      <c r="G16" s="6"/>
      <c r="H16" s="3"/>
      <c r="K16" s="6"/>
      <c r="L16" s="6"/>
      <c r="M16" s="6"/>
    </row>
    <row r="17" spans="1:14" x14ac:dyDescent="0.3">
      <c r="B17" s="5" t="s">
        <v>41</v>
      </c>
      <c r="D17" s="6">
        <v>0</v>
      </c>
      <c r="E17" s="6">
        <v>0</v>
      </c>
      <c r="F17" s="6">
        <v>250</v>
      </c>
      <c r="G17" s="6"/>
      <c r="H17" s="3" t="s">
        <v>45</v>
      </c>
      <c r="I17" s="3"/>
      <c r="J17" s="3"/>
      <c r="K17" s="4">
        <f>SUM(K18:K22)</f>
        <v>52715</v>
      </c>
      <c r="L17" s="4">
        <v>25545</v>
      </c>
      <c r="M17" s="4">
        <f>SUM(M18:M22)</f>
        <v>64828</v>
      </c>
    </row>
    <row r="18" spans="1:14" x14ac:dyDescent="0.3">
      <c r="B18" s="5" t="s">
        <v>51</v>
      </c>
      <c r="D18" s="6">
        <v>2192</v>
      </c>
      <c r="E18" s="6">
        <v>1186</v>
      </c>
      <c r="F18" s="6">
        <v>0</v>
      </c>
      <c r="G18" s="6"/>
      <c r="H18" s="3"/>
      <c r="I18" s="5" t="s">
        <v>43</v>
      </c>
      <c r="K18" s="6">
        <v>46716</v>
      </c>
      <c r="L18" s="6">
        <v>24216</v>
      </c>
      <c r="M18" s="6">
        <v>50528</v>
      </c>
    </row>
    <row r="19" spans="1:14" x14ac:dyDescent="0.3">
      <c r="B19" s="5" t="s">
        <v>42</v>
      </c>
      <c r="D19" s="6">
        <v>331</v>
      </c>
      <c r="E19" s="6">
        <v>479</v>
      </c>
      <c r="F19" s="6">
        <v>300</v>
      </c>
      <c r="G19" s="6"/>
      <c r="H19" s="3"/>
      <c r="I19" s="5" t="s">
        <v>62</v>
      </c>
      <c r="K19" s="6">
        <v>2660</v>
      </c>
      <c r="L19" s="6">
        <v>95</v>
      </c>
      <c r="M19" s="6">
        <v>10000</v>
      </c>
    </row>
    <row r="20" spans="1:14" x14ac:dyDescent="0.3">
      <c r="D20" s="6"/>
      <c r="E20" s="6"/>
      <c r="F20" s="6"/>
      <c r="H20" s="3"/>
      <c r="I20" s="5" t="s">
        <v>44</v>
      </c>
      <c r="K20" s="6">
        <v>325</v>
      </c>
      <c r="L20" s="6">
        <v>646</v>
      </c>
      <c r="M20" s="6">
        <v>3300</v>
      </c>
    </row>
    <row r="21" spans="1:14" s="3" customFormat="1" x14ac:dyDescent="0.3">
      <c r="A21" s="3" t="s">
        <v>1</v>
      </c>
      <c r="D21" s="4">
        <f>SUM(D22:D30)</f>
        <v>30662</v>
      </c>
      <c r="E21" s="4">
        <v>14925</v>
      </c>
      <c r="F21" s="4">
        <f>SUM(F22:F30)</f>
        <v>31700</v>
      </c>
      <c r="G21" s="7"/>
      <c r="I21" s="5" t="s">
        <v>63</v>
      </c>
      <c r="J21" s="5"/>
      <c r="K21" s="6">
        <v>2514</v>
      </c>
      <c r="L21" s="6">
        <v>497</v>
      </c>
      <c r="M21" s="6">
        <v>0</v>
      </c>
    </row>
    <row r="22" spans="1:14" x14ac:dyDescent="0.3">
      <c r="B22" s="5" t="s">
        <v>2</v>
      </c>
      <c r="D22" s="6">
        <v>4693</v>
      </c>
      <c r="E22" s="6">
        <v>1765</v>
      </c>
      <c r="F22" s="6">
        <v>4750</v>
      </c>
      <c r="G22" s="6"/>
      <c r="H22" s="3"/>
      <c r="I22" s="5" t="s">
        <v>47</v>
      </c>
      <c r="K22" s="6">
        <v>500</v>
      </c>
      <c r="L22" s="6">
        <v>91</v>
      </c>
      <c r="M22" s="6">
        <v>1000</v>
      </c>
    </row>
    <row r="23" spans="1:14" x14ac:dyDescent="0.3">
      <c r="B23" s="5" t="s">
        <v>3</v>
      </c>
      <c r="D23" s="6">
        <v>6804</v>
      </c>
      <c r="E23" s="6">
        <v>5965</v>
      </c>
      <c r="F23" s="6">
        <v>6200</v>
      </c>
      <c r="G23" s="6"/>
      <c r="H23" s="3"/>
      <c r="K23" s="6"/>
      <c r="L23" s="6"/>
      <c r="M23" s="6"/>
    </row>
    <row r="24" spans="1:14" x14ac:dyDescent="0.3">
      <c r="B24" s="5" t="s">
        <v>4</v>
      </c>
      <c r="D24" s="6">
        <v>1258</v>
      </c>
      <c r="E24" s="6">
        <v>178</v>
      </c>
      <c r="F24" s="6">
        <v>1500</v>
      </c>
      <c r="G24" s="6"/>
      <c r="H24" s="3" t="s">
        <v>69</v>
      </c>
      <c r="I24" s="3"/>
      <c r="J24" s="3"/>
      <c r="K24" s="4">
        <v>163473</v>
      </c>
      <c r="L24" s="6"/>
      <c r="M24" s="9">
        <f>SUM(M17,M9,M7,M4,F38,F32,F21,F5,F3)</f>
        <v>154385</v>
      </c>
      <c r="N24" s="5" t="s">
        <v>74</v>
      </c>
    </row>
    <row r="25" spans="1:14" x14ac:dyDescent="0.3">
      <c r="B25" s="5" t="s">
        <v>52</v>
      </c>
      <c r="D25" s="6">
        <v>3963</v>
      </c>
      <c r="E25" s="6">
        <v>600</v>
      </c>
      <c r="F25" s="6">
        <v>4200</v>
      </c>
      <c r="G25" s="6"/>
      <c r="H25" s="3"/>
      <c r="I25" s="3"/>
      <c r="J25" s="3"/>
      <c r="K25" s="4"/>
      <c r="L25" s="6"/>
      <c r="M25" s="4"/>
    </row>
    <row r="26" spans="1:14" x14ac:dyDescent="0.3">
      <c r="B26" s="5" t="s">
        <v>5</v>
      </c>
      <c r="D26" s="6">
        <v>2175</v>
      </c>
      <c r="E26" s="6">
        <v>1560</v>
      </c>
      <c r="F26" s="6">
        <v>2650</v>
      </c>
      <c r="G26" s="6"/>
      <c r="H26" s="3" t="s">
        <v>64</v>
      </c>
      <c r="I26" s="3"/>
      <c r="J26" s="3"/>
      <c r="K26" s="4">
        <f>SUM(K17, K9, K7, D38, D32, D21, D5, D4, D3)</f>
        <v>129393</v>
      </c>
      <c r="L26" s="4">
        <f>SUM(L17,L9,L7,L4,E38,E32,E21,E5,E3)</f>
        <v>64942</v>
      </c>
      <c r="M26" s="4"/>
    </row>
    <row r="27" spans="1:14" x14ac:dyDescent="0.3">
      <c r="B27" s="5" t="s">
        <v>6</v>
      </c>
      <c r="D27" s="6">
        <v>2457</v>
      </c>
      <c r="E27" s="6">
        <v>1137</v>
      </c>
      <c r="F27" s="6">
        <v>2500</v>
      </c>
      <c r="G27" s="6"/>
    </row>
    <row r="28" spans="1:14" x14ac:dyDescent="0.3">
      <c r="B28" s="5" t="s">
        <v>7</v>
      </c>
      <c r="D28" s="6">
        <v>1581</v>
      </c>
      <c r="E28" s="6">
        <v>246</v>
      </c>
      <c r="F28" s="6">
        <v>1800</v>
      </c>
      <c r="G28" s="6"/>
    </row>
    <row r="29" spans="1:14" x14ac:dyDescent="0.3">
      <c r="B29" s="5" t="s">
        <v>8</v>
      </c>
      <c r="D29" s="6">
        <v>1975</v>
      </c>
      <c r="E29" s="6">
        <v>2083</v>
      </c>
      <c r="F29" s="6">
        <v>2100</v>
      </c>
    </row>
    <row r="30" spans="1:14" x14ac:dyDescent="0.3">
      <c r="B30" s="5" t="s">
        <v>9</v>
      </c>
      <c r="D30" s="6">
        <v>5756</v>
      </c>
      <c r="E30" s="6">
        <v>1316</v>
      </c>
      <c r="F30" s="6">
        <v>6000</v>
      </c>
      <c r="G30" s="4"/>
      <c r="H30" s="3" t="s">
        <v>49</v>
      </c>
      <c r="I30" s="3"/>
      <c r="J30" s="3"/>
      <c r="K30" s="4">
        <v>97865</v>
      </c>
      <c r="L30" s="4">
        <v>64386</v>
      </c>
    </row>
    <row r="31" spans="1:14" x14ac:dyDescent="0.3">
      <c r="D31" s="6"/>
      <c r="E31" s="6"/>
      <c r="F31" s="6"/>
      <c r="G31" s="6"/>
      <c r="H31" s="3"/>
    </row>
    <row r="32" spans="1:14" s="3" customFormat="1" x14ac:dyDescent="0.3">
      <c r="A32" s="3" t="s">
        <v>10</v>
      </c>
      <c r="D32" s="4">
        <f>SUM(D33:D36)</f>
        <v>919</v>
      </c>
      <c r="E32" s="4">
        <f t="shared" ref="E32:F32" si="1">SUM(E33:E36)</f>
        <v>82</v>
      </c>
      <c r="F32" s="4">
        <f t="shared" si="1"/>
        <v>1050</v>
      </c>
      <c r="G32" s="6"/>
      <c r="I32" s="3" t="s">
        <v>53</v>
      </c>
      <c r="J32" s="5"/>
      <c r="K32" s="5"/>
      <c r="L32" s="5"/>
    </row>
    <row r="33" spans="1:13" x14ac:dyDescent="0.3">
      <c r="B33" s="5" t="s">
        <v>11</v>
      </c>
      <c r="D33" s="6">
        <v>40</v>
      </c>
      <c r="E33" s="6">
        <v>0</v>
      </c>
      <c r="F33" s="6">
        <v>150</v>
      </c>
      <c r="G33" s="6"/>
      <c r="H33" s="3"/>
      <c r="J33" s="5" t="s">
        <v>75</v>
      </c>
      <c r="L33" s="6">
        <v>6750</v>
      </c>
    </row>
    <row r="34" spans="1:13" x14ac:dyDescent="0.3">
      <c r="B34" s="5" t="s">
        <v>12</v>
      </c>
      <c r="D34" s="6">
        <v>249</v>
      </c>
      <c r="E34" s="6">
        <v>0</v>
      </c>
      <c r="F34" s="6">
        <v>500</v>
      </c>
      <c r="G34" s="7"/>
      <c r="H34" s="3"/>
      <c r="J34" s="5" t="s">
        <v>55</v>
      </c>
      <c r="L34" s="6">
        <v>4800</v>
      </c>
    </row>
    <row r="35" spans="1:13" x14ac:dyDescent="0.3">
      <c r="B35" s="5" t="s">
        <v>59</v>
      </c>
      <c r="D35" s="6">
        <v>450</v>
      </c>
      <c r="E35" s="6">
        <v>0</v>
      </c>
      <c r="F35" s="6"/>
      <c r="G35" s="6"/>
      <c r="H35" s="3"/>
      <c r="J35" s="5" t="s">
        <v>56</v>
      </c>
      <c r="L35" s="6">
        <v>234</v>
      </c>
    </row>
    <row r="36" spans="1:13" x14ac:dyDescent="0.3">
      <c r="B36" s="5" t="s">
        <v>13</v>
      </c>
      <c r="D36" s="6">
        <v>180</v>
      </c>
      <c r="E36" s="6">
        <v>82</v>
      </c>
      <c r="F36" s="6">
        <v>400</v>
      </c>
      <c r="G36" s="6"/>
      <c r="H36" s="3"/>
      <c r="J36" s="5" t="s">
        <v>54</v>
      </c>
      <c r="L36" s="6">
        <v>700</v>
      </c>
    </row>
    <row r="37" spans="1:13" x14ac:dyDescent="0.3">
      <c r="D37" s="6"/>
      <c r="E37" s="6"/>
      <c r="F37" s="6"/>
      <c r="G37" s="6"/>
      <c r="H37" s="3"/>
      <c r="J37" s="5" t="s">
        <v>57</v>
      </c>
      <c r="L37" s="6">
        <v>105278</v>
      </c>
    </row>
    <row r="38" spans="1:13" s="3" customFormat="1" x14ac:dyDescent="0.3">
      <c r="A38" s="3" t="s">
        <v>14</v>
      </c>
      <c r="D38" s="4">
        <f t="shared" ref="D38" si="2">SUM(D39:D48)</f>
        <v>18987</v>
      </c>
      <c r="E38" s="4">
        <v>9640</v>
      </c>
      <c r="F38" s="4">
        <f>SUM(F39:F48)</f>
        <v>22257</v>
      </c>
      <c r="G38" s="6"/>
      <c r="I38" s="5"/>
      <c r="J38" s="5"/>
      <c r="K38" s="5" t="s">
        <v>58</v>
      </c>
      <c r="L38" s="4">
        <f>SUM(L33:L37)</f>
        <v>117762</v>
      </c>
    </row>
    <row r="39" spans="1:13" x14ac:dyDescent="0.3">
      <c r="B39" s="5" t="s">
        <v>15</v>
      </c>
      <c r="D39" s="6">
        <v>1216</v>
      </c>
      <c r="E39" s="6">
        <v>226</v>
      </c>
      <c r="F39" s="6">
        <v>1300</v>
      </c>
      <c r="G39" s="6"/>
    </row>
    <row r="40" spans="1:13" x14ac:dyDescent="0.3">
      <c r="B40" s="5" t="s">
        <v>16</v>
      </c>
      <c r="D40" s="6">
        <v>507</v>
      </c>
      <c r="E40" s="6">
        <v>87</v>
      </c>
      <c r="F40" s="6">
        <v>500</v>
      </c>
      <c r="G40" s="6"/>
      <c r="K40" s="5" t="s">
        <v>71</v>
      </c>
      <c r="M40" s="11">
        <f>M24-L38</f>
        <v>36623</v>
      </c>
    </row>
    <row r="41" spans="1:13" x14ac:dyDescent="0.3">
      <c r="B41" s="5" t="s">
        <v>17</v>
      </c>
      <c r="D41" s="6">
        <v>450</v>
      </c>
      <c r="E41" s="6">
        <v>150</v>
      </c>
      <c r="F41" s="6">
        <v>600</v>
      </c>
      <c r="G41" s="6"/>
    </row>
    <row r="42" spans="1:13" x14ac:dyDescent="0.3">
      <c r="B42" s="5" t="s">
        <v>60</v>
      </c>
      <c r="D42" s="6">
        <v>778</v>
      </c>
      <c r="E42" s="6">
        <v>0</v>
      </c>
      <c r="F42" s="6">
        <v>778</v>
      </c>
      <c r="G42" s="6"/>
    </row>
    <row r="43" spans="1:13" x14ac:dyDescent="0.3">
      <c r="B43" s="5" t="s">
        <v>18</v>
      </c>
      <c r="D43" s="6">
        <v>296</v>
      </c>
      <c r="E43" s="6">
        <v>85</v>
      </c>
      <c r="F43" s="6">
        <v>300</v>
      </c>
      <c r="G43" s="6"/>
    </row>
    <row r="44" spans="1:13" x14ac:dyDescent="0.3">
      <c r="B44" s="5" t="s">
        <v>19</v>
      </c>
      <c r="D44" s="6">
        <v>3650</v>
      </c>
      <c r="E44" s="6">
        <v>1596</v>
      </c>
      <c r="F44" s="6">
        <v>3800</v>
      </c>
      <c r="G44" s="6"/>
    </row>
    <row r="45" spans="1:13" x14ac:dyDescent="0.3">
      <c r="B45" s="5" t="s">
        <v>20</v>
      </c>
      <c r="D45" s="6">
        <v>779</v>
      </c>
      <c r="E45" s="6">
        <v>350</v>
      </c>
      <c r="F45" s="6">
        <v>0</v>
      </c>
    </row>
    <row r="46" spans="1:13" x14ac:dyDescent="0.3">
      <c r="B46" s="5" t="s">
        <v>21</v>
      </c>
      <c r="D46" s="6">
        <v>886</v>
      </c>
      <c r="E46" s="6">
        <v>470</v>
      </c>
      <c r="F46" s="6">
        <v>1125</v>
      </c>
      <c r="G46" s="4"/>
    </row>
    <row r="47" spans="1:13" x14ac:dyDescent="0.3">
      <c r="B47" s="5" t="s">
        <v>22</v>
      </c>
      <c r="D47" s="6">
        <v>9911</v>
      </c>
      <c r="E47" s="6">
        <v>6563</v>
      </c>
      <c r="F47" s="6">
        <v>13054</v>
      </c>
    </row>
    <row r="48" spans="1:13" x14ac:dyDescent="0.3">
      <c r="B48" s="5" t="s">
        <v>23</v>
      </c>
      <c r="D48" s="6">
        <v>514</v>
      </c>
      <c r="E48" s="6">
        <v>113</v>
      </c>
      <c r="F48" s="6">
        <v>800</v>
      </c>
    </row>
    <row r="49" spans="4:7" x14ac:dyDescent="0.3">
      <c r="D49" s="6"/>
      <c r="E49" s="6"/>
      <c r="F49" s="6"/>
    </row>
    <row r="50" spans="4:7" s="3" customFormat="1" x14ac:dyDescent="0.3">
      <c r="G50" s="4"/>
    </row>
    <row r="52" spans="4:7" x14ac:dyDescent="0.3">
      <c r="G52" s="4"/>
    </row>
    <row r="53" spans="4:7" x14ac:dyDescent="0.3">
      <c r="G53" s="6"/>
    </row>
    <row r="54" spans="4:7" s="3" customFormat="1" x14ac:dyDescent="0.3">
      <c r="G54" s="6"/>
    </row>
    <row r="55" spans="4:7" x14ac:dyDescent="0.3">
      <c r="G55" s="6"/>
    </row>
    <row r="56" spans="4:7" s="3" customFormat="1" x14ac:dyDescent="0.3">
      <c r="G56" s="6"/>
    </row>
    <row r="57" spans="4:7" x14ac:dyDescent="0.3">
      <c r="G57" s="6"/>
    </row>
    <row r="58" spans="4:7" x14ac:dyDescent="0.3">
      <c r="G58" s="6"/>
    </row>
    <row r="61" spans="4:7" x14ac:dyDescent="0.3">
      <c r="G61" s="4"/>
    </row>
    <row r="62" spans="4:7" x14ac:dyDescent="0.3">
      <c r="G62" s="6"/>
    </row>
    <row r="63" spans="4:7" x14ac:dyDescent="0.3">
      <c r="G63" s="6"/>
    </row>
    <row r="64" spans="4:7" x14ac:dyDescent="0.3">
      <c r="G64" s="6"/>
    </row>
    <row r="65" spans="4:7" s="3" customFormat="1" x14ac:dyDescent="0.3">
      <c r="G65" s="6"/>
    </row>
    <row r="66" spans="4:7" x14ac:dyDescent="0.3">
      <c r="G66" s="6"/>
    </row>
    <row r="68" spans="4:7" x14ac:dyDescent="0.3">
      <c r="G68" s="7"/>
    </row>
    <row r="72" spans="4:7" s="3" customFormat="1" x14ac:dyDescent="0.3">
      <c r="G72" s="5"/>
    </row>
    <row r="73" spans="4:7" s="3" customFormat="1" x14ac:dyDescent="0.3">
      <c r="G73" s="5"/>
    </row>
    <row r="74" spans="4:7" s="3" customFormat="1" x14ac:dyDescent="0.3">
      <c r="G74" s="5"/>
    </row>
    <row r="75" spans="4:7" x14ac:dyDescent="0.3">
      <c r="D75" s="6"/>
      <c r="E75" s="6"/>
      <c r="F75" s="6"/>
    </row>
    <row r="76" spans="4:7" s="3" customFormat="1" x14ac:dyDescent="0.3">
      <c r="F76" s="4"/>
      <c r="G76" s="5"/>
    </row>
  </sheetData>
  <pageMargins left="0.25" right="0.25" top="0.75" bottom="0.75" header="0.3" footer="0.3"/>
  <pageSetup scale="56" orientation="landscape" horizontalDpi="300" verticalDpi="300" r:id="rId1"/>
  <headerFooter>
    <oddHeader>&amp;LEdinburg United Church&amp;CSpending Plan (Budget)&amp;R2021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Budget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Paroz</dc:creator>
  <cp:lastModifiedBy>Timothy Paroz</cp:lastModifiedBy>
  <cp:lastPrinted>2020-08-21T12:34:22Z</cp:lastPrinted>
  <dcterms:created xsi:type="dcterms:W3CDTF">2019-09-04T17:14:02Z</dcterms:created>
  <dcterms:modified xsi:type="dcterms:W3CDTF">2020-10-16T12:56:47Z</dcterms:modified>
</cp:coreProperties>
</file>