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xr:revisionPtr revIDLastSave="0" documentId="13_ncr:1_{633523A8-736C-4767-9593-411E64B14AC3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2018" sheetId="1" r:id="rId1"/>
  </sheets>
  <definedNames>
    <definedName name="_xlnm.Print_Area" localSheetId="0">'2018'!$A$1:$V$73</definedName>
    <definedName name="_xlnm.Print_Titles" localSheetId="0">'2018'!$1:$1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T7" i="1" l="1"/>
  <c r="P7" i="1"/>
  <c r="T75" i="1" l="1"/>
  <c r="U75" i="1" s="1"/>
  <c r="L39" i="1" l="1"/>
  <c r="L7" i="1" l="1"/>
  <c r="H7" i="1" l="1"/>
  <c r="U7" i="1" s="1"/>
  <c r="H39" i="1"/>
  <c r="L36" i="1" l="1"/>
  <c r="P36" i="1"/>
  <c r="T36" i="1"/>
  <c r="H36" i="1"/>
  <c r="T14" i="1"/>
  <c r="P14" i="1"/>
  <c r="L14" i="1"/>
  <c r="H14" i="1"/>
  <c r="T13" i="1"/>
  <c r="P13" i="1"/>
  <c r="L13" i="1"/>
  <c r="H13" i="1"/>
  <c r="T17" i="1"/>
  <c r="P17" i="1"/>
  <c r="L17" i="1"/>
  <c r="H17" i="1"/>
  <c r="T16" i="1"/>
  <c r="P16" i="1"/>
  <c r="L16" i="1"/>
  <c r="H16" i="1"/>
  <c r="T15" i="1"/>
  <c r="P15" i="1"/>
  <c r="L15" i="1"/>
  <c r="H15" i="1"/>
  <c r="U14" i="1" l="1"/>
  <c r="U36" i="1"/>
  <c r="U16" i="1"/>
  <c r="U13" i="1"/>
  <c r="U15" i="1"/>
  <c r="U17" i="1"/>
  <c r="P39" i="1"/>
  <c r="T25" i="1"/>
  <c r="S41" i="1" l="1"/>
  <c r="L27" i="1" l="1"/>
  <c r="H27" i="1"/>
  <c r="T27" i="1"/>
  <c r="P27" i="1"/>
  <c r="U27" i="1" l="1"/>
  <c r="T4" i="1"/>
  <c r="P4" i="1"/>
  <c r="T8" i="1"/>
  <c r="T5" i="1"/>
  <c r="U4" i="1" l="1"/>
  <c r="T39" i="1"/>
  <c r="U39" i="1" s="1"/>
  <c r="T65" i="1"/>
  <c r="T63" i="1"/>
  <c r="T62" i="1"/>
  <c r="T38" i="1"/>
  <c r="T37" i="1"/>
  <c r="T35" i="1"/>
  <c r="P8" i="1" l="1"/>
  <c r="P5" i="1"/>
  <c r="P66" i="1" l="1"/>
  <c r="P65" i="1"/>
  <c r="P63" i="1"/>
  <c r="P62" i="1"/>
  <c r="P38" i="1"/>
  <c r="P37" i="1"/>
  <c r="P35" i="1"/>
  <c r="L8" i="1" l="1"/>
  <c r="L5" i="1"/>
  <c r="L22" i="1"/>
  <c r="L65" i="1"/>
  <c r="H65" i="1"/>
  <c r="U65" i="1" l="1"/>
  <c r="L63" i="1"/>
  <c r="L62" i="1"/>
  <c r="L38" i="1"/>
  <c r="L37" i="1"/>
  <c r="L35" i="1"/>
  <c r="H10" i="1" l="1"/>
  <c r="H8" i="1"/>
  <c r="U8" i="1" s="1"/>
  <c r="H5" i="1"/>
  <c r="H6" i="1"/>
  <c r="H66" i="1"/>
  <c r="G9" i="1"/>
  <c r="H62" i="1" l="1"/>
  <c r="U62" i="1" s="1"/>
  <c r="H63" i="1"/>
  <c r="U63" i="1" s="1"/>
  <c r="H38" i="1"/>
  <c r="U38" i="1" s="1"/>
  <c r="H37" i="1"/>
  <c r="U37" i="1" s="1"/>
  <c r="H35" i="1"/>
  <c r="U35" i="1" s="1"/>
  <c r="R9" i="1" l="1"/>
  <c r="R20" i="1" s="1"/>
  <c r="T66" i="1" l="1"/>
  <c r="L66" i="1" l="1"/>
  <c r="U66" i="1" s="1"/>
  <c r="T58" i="1" l="1"/>
  <c r="T59" i="1"/>
  <c r="T60" i="1"/>
  <c r="T61" i="1"/>
  <c r="T64" i="1"/>
  <c r="P58" i="1"/>
  <c r="P59" i="1"/>
  <c r="P60" i="1"/>
  <c r="P61" i="1"/>
  <c r="P64" i="1"/>
  <c r="L58" i="1"/>
  <c r="L59" i="1"/>
  <c r="L60" i="1"/>
  <c r="L61" i="1"/>
  <c r="L64" i="1"/>
  <c r="T57" i="1"/>
  <c r="P57" i="1"/>
  <c r="L57" i="1"/>
  <c r="H58" i="1"/>
  <c r="H59" i="1"/>
  <c r="H60" i="1"/>
  <c r="H61" i="1"/>
  <c r="H64" i="1"/>
  <c r="H57" i="1"/>
  <c r="E67" i="1"/>
  <c r="F67" i="1"/>
  <c r="G67" i="1"/>
  <c r="I67" i="1"/>
  <c r="J67" i="1"/>
  <c r="K67" i="1"/>
  <c r="M67" i="1"/>
  <c r="N67" i="1"/>
  <c r="O67" i="1"/>
  <c r="Q67" i="1"/>
  <c r="R67" i="1"/>
  <c r="S67" i="1"/>
  <c r="D67" i="1"/>
  <c r="G20" i="1"/>
  <c r="G71" i="1" s="1"/>
  <c r="I9" i="1"/>
  <c r="I20" i="1" s="1"/>
  <c r="I71" i="1" s="1"/>
  <c r="J9" i="1"/>
  <c r="J20" i="1" s="1"/>
  <c r="K9" i="1"/>
  <c r="K20" i="1" s="1"/>
  <c r="K71" i="1" s="1"/>
  <c r="M9" i="1"/>
  <c r="M20" i="1" s="1"/>
  <c r="M71" i="1" s="1"/>
  <c r="N9" i="1"/>
  <c r="N20" i="1" s="1"/>
  <c r="N71" i="1" s="1"/>
  <c r="O9" i="1"/>
  <c r="O20" i="1" s="1"/>
  <c r="O71" i="1" s="1"/>
  <c r="Q9" i="1"/>
  <c r="Q20" i="1" s="1"/>
  <c r="Q71" i="1" s="1"/>
  <c r="R71" i="1"/>
  <c r="S9" i="1"/>
  <c r="S20" i="1" s="1"/>
  <c r="S71" i="1" s="1"/>
  <c r="I41" i="1"/>
  <c r="J41" i="1"/>
  <c r="K41" i="1"/>
  <c r="M41" i="1"/>
  <c r="N41" i="1"/>
  <c r="O41" i="1"/>
  <c r="Q41" i="1"/>
  <c r="R41" i="1"/>
  <c r="I47" i="1"/>
  <c r="J47" i="1"/>
  <c r="K47" i="1"/>
  <c r="M47" i="1"/>
  <c r="N47" i="1"/>
  <c r="O47" i="1"/>
  <c r="Q47" i="1"/>
  <c r="R47" i="1"/>
  <c r="S47" i="1"/>
  <c r="I55" i="1"/>
  <c r="J55" i="1"/>
  <c r="K55" i="1"/>
  <c r="M55" i="1"/>
  <c r="N55" i="1"/>
  <c r="O55" i="1"/>
  <c r="Q55" i="1"/>
  <c r="R55" i="1"/>
  <c r="S55" i="1"/>
  <c r="E55" i="1"/>
  <c r="F55" i="1"/>
  <c r="G55" i="1"/>
  <c r="D55" i="1"/>
  <c r="T50" i="1"/>
  <c r="T51" i="1"/>
  <c r="T52" i="1"/>
  <c r="T53" i="1"/>
  <c r="T54" i="1"/>
  <c r="P50" i="1"/>
  <c r="P51" i="1"/>
  <c r="P52" i="1"/>
  <c r="P53" i="1"/>
  <c r="P54" i="1"/>
  <c r="L50" i="1"/>
  <c r="L51" i="1"/>
  <c r="L52" i="1"/>
  <c r="L53" i="1"/>
  <c r="L54" i="1"/>
  <c r="T49" i="1"/>
  <c r="P49" i="1"/>
  <c r="L49" i="1"/>
  <c r="H50" i="1"/>
  <c r="H51" i="1"/>
  <c r="H52" i="1"/>
  <c r="H53" i="1"/>
  <c r="H54" i="1"/>
  <c r="H49" i="1"/>
  <c r="T44" i="1"/>
  <c r="T45" i="1"/>
  <c r="T46" i="1"/>
  <c r="P44" i="1"/>
  <c r="P45" i="1"/>
  <c r="P46" i="1"/>
  <c r="L44" i="1"/>
  <c r="L45" i="1"/>
  <c r="L46" i="1"/>
  <c r="T43" i="1"/>
  <c r="P43" i="1"/>
  <c r="L43" i="1"/>
  <c r="H44" i="1"/>
  <c r="H45" i="1"/>
  <c r="H46" i="1"/>
  <c r="H43" i="1"/>
  <c r="G47" i="1"/>
  <c r="E47" i="1"/>
  <c r="F47" i="1"/>
  <c r="D47" i="1"/>
  <c r="T26" i="1"/>
  <c r="T28" i="1"/>
  <c r="T29" i="1"/>
  <c r="T30" i="1"/>
  <c r="T31" i="1"/>
  <c r="T32" i="1"/>
  <c r="T33" i="1"/>
  <c r="T34" i="1"/>
  <c r="T40" i="1"/>
  <c r="P25" i="1"/>
  <c r="P26" i="1"/>
  <c r="P28" i="1"/>
  <c r="P29" i="1"/>
  <c r="P30" i="1"/>
  <c r="P31" i="1"/>
  <c r="P32" i="1"/>
  <c r="P33" i="1"/>
  <c r="P34" i="1"/>
  <c r="P40" i="1"/>
  <c r="L25" i="1"/>
  <c r="L26" i="1"/>
  <c r="L28" i="1"/>
  <c r="L29" i="1"/>
  <c r="L30" i="1"/>
  <c r="L31" i="1"/>
  <c r="L32" i="1"/>
  <c r="L33" i="1"/>
  <c r="L34" i="1"/>
  <c r="L40" i="1"/>
  <c r="T22" i="1"/>
  <c r="P22" i="1"/>
  <c r="E41" i="1"/>
  <c r="F41" i="1"/>
  <c r="G41" i="1"/>
  <c r="D41" i="1"/>
  <c r="H25" i="1"/>
  <c r="H26" i="1"/>
  <c r="H28" i="1"/>
  <c r="H29" i="1"/>
  <c r="H30" i="1"/>
  <c r="H31" i="1"/>
  <c r="H32" i="1"/>
  <c r="H33" i="1"/>
  <c r="H34" i="1"/>
  <c r="H40" i="1"/>
  <c r="H22" i="1"/>
  <c r="I72" i="1" l="1"/>
  <c r="I73" i="1" s="1"/>
  <c r="U64" i="1"/>
  <c r="R72" i="1"/>
  <c r="R73" i="1" s="1"/>
  <c r="G72" i="1"/>
  <c r="G73" i="1" s="1"/>
  <c r="U28" i="1"/>
  <c r="U31" i="1"/>
  <c r="H41" i="1"/>
  <c r="U32" i="1"/>
  <c r="U26" i="1"/>
  <c r="U45" i="1"/>
  <c r="U40" i="1"/>
  <c r="U46" i="1"/>
  <c r="U44" i="1"/>
  <c r="U34" i="1"/>
  <c r="U33" i="1"/>
  <c r="U30" i="1"/>
  <c r="U29" i="1"/>
  <c r="L41" i="1"/>
  <c r="U25" i="1"/>
  <c r="M72" i="1"/>
  <c r="U43" i="1"/>
  <c r="E72" i="1"/>
  <c r="L47" i="1"/>
  <c r="U49" i="1"/>
  <c r="U61" i="1"/>
  <c r="F72" i="1"/>
  <c r="U60" i="1"/>
  <c r="N72" i="1"/>
  <c r="N73" i="1" s="1"/>
  <c r="Q72" i="1"/>
  <c r="Q73" i="1" s="1"/>
  <c r="K72" i="1"/>
  <c r="K73" i="1" s="1"/>
  <c r="P47" i="1"/>
  <c r="T55" i="1"/>
  <c r="P55" i="1"/>
  <c r="O72" i="1"/>
  <c r="O73" i="1" s="1"/>
  <c r="U59" i="1"/>
  <c r="P41" i="1"/>
  <c r="T47" i="1"/>
  <c r="U53" i="1"/>
  <c r="U50" i="1"/>
  <c r="S72" i="1"/>
  <c r="S73" i="1" s="1"/>
  <c r="U22" i="1"/>
  <c r="U54" i="1"/>
  <c r="H55" i="1"/>
  <c r="J72" i="1"/>
  <c r="T41" i="1"/>
  <c r="U52" i="1"/>
  <c r="L55" i="1"/>
  <c r="U57" i="1"/>
  <c r="T71" i="1"/>
  <c r="P71" i="1"/>
  <c r="U51" i="1"/>
  <c r="L67" i="1"/>
  <c r="H47" i="1"/>
  <c r="T67" i="1"/>
  <c r="H67" i="1"/>
  <c r="U58" i="1"/>
  <c r="P67" i="1"/>
  <c r="T11" i="1"/>
  <c r="T12" i="1"/>
  <c r="T18" i="1"/>
  <c r="T19" i="1"/>
  <c r="P11" i="1"/>
  <c r="P12" i="1"/>
  <c r="P18" i="1"/>
  <c r="P19" i="1"/>
  <c r="T10" i="1"/>
  <c r="P10" i="1"/>
  <c r="L10" i="1"/>
  <c r="L11" i="1"/>
  <c r="L12" i="1"/>
  <c r="L18" i="1"/>
  <c r="L19" i="1"/>
  <c r="T3" i="1"/>
  <c r="T6" i="1"/>
  <c r="T2" i="1"/>
  <c r="P3" i="1"/>
  <c r="P6" i="1"/>
  <c r="L6" i="1"/>
  <c r="H11" i="1"/>
  <c r="H12" i="1"/>
  <c r="H18" i="1"/>
  <c r="H19" i="1"/>
  <c r="H9" i="1"/>
  <c r="F9" i="1"/>
  <c r="F20" i="1" s="1"/>
  <c r="F71" i="1" s="1"/>
  <c r="E9" i="1"/>
  <c r="E20" i="1" s="1"/>
  <c r="E71" i="1" s="1"/>
  <c r="U41" i="1" l="1"/>
  <c r="H71" i="1"/>
  <c r="F73" i="1"/>
  <c r="U3" i="1"/>
  <c r="U6" i="1"/>
  <c r="P72" i="1"/>
  <c r="P73" i="1" s="1"/>
  <c r="M73" i="1"/>
  <c r="H72" i="1"/>
  <c r="T72" i="1"/>
  <c r="T73" i="1" s="1"/>
  <c r="U47" i="1"/>
  <c r="U55" i="1"/>
  <c r="H20" i="1"/>
  <c r="U10" i="1"/>
  <c r="L72" i="1"/>
  <c r="U67" i="1"/>
  <c r="E73" i="1"/>
  <c r="L9" i="1"/>
  <c r="L20" i="1" s="1"/>
  <c r="T9" i="1"/>
  <c r="T20" i="1" s="1"/>
  <c r="U18" i="1"/>
  <c r="U12" i="1"/>
  <c r="U19" i="1"/>
  <c r="U11" i="1"/>
  <c r="H73" i="1" l="1"/>
  <c r="U72" i="1"/>
  <c r="U5" i="1"/>
  <c r="U9" i="1" s="1"/>
  <c r="U20" i="1" s="1"/>
  <c r="P9" i="1"/>
  <c r="P20" i="1" s="1"/>
  <c r="J71" i="1"/>
  <c r="J73" i="1" s="1"/>
  <c r="L71" i="1" l="1"/>
  <c r="L73" i="1" s="1"/>
  <c r="U73" i="1" s="1"/>
  <c r="U71" i="1" l="1"/>
</calcChain>
</file>

<file path=xl/sharedStrings.xml><?xml version="1.0" encoding="utf-8"?>
<sst xmlns="http://schemas.openxmlformats.org/spreadsheetml/2006/main" count="225" uniqueCount="95">
  <si>
    <t>Offerings</t>
  </si>
  <si>
    <t>Total Envelopes</t>
  </si>
  <si>
    <t>Jan</t>
  </si>
  <si>
    <t>Feb</t>
  </si>
  <si>
    <t>Mar</t>
  </si>
  <si>
    <t>1st Qrtr</t>
  </si>
  <si>
    <t>YTD</t>
  </si>
  <si>
    <t>Church School</t>
  </si>
  <si>
    <t>Loose</t>
  </si>
  <si>
    <t>Reimbursement</t>
  </si>
  <si>
    <t>OCWM</t>
  </si>
  <si>
    <t>Building</t>
  </si>
  <si>
    <t>2nd Qrtr</t>
  </si>
  <si>
    <t>3rd Qrtr</t>
  </si>
  <si>
    <t>4th Qrtr</t>
  </si>
  <si>
    <t>Apr</t>
  </si>
  <si>
    <t>May</t>
  </si>
  <si>
    <t>June</t>
  </si>
  <si>
    <t>July</t>
  </si>
  <si>
    <t>Aug</t>
  </si>
  <si>
    <t>Sept</t>
  </si>
  <si>
    <t>Oct</t>
  </si>
  <si>
    <t>Nov</t>
  </si>
  <si>
    <t>Dec</t>
  </si>
  <si>
    <t>Salaries, Benefits &amp; Payroll Tax</t>
  </si>
  <si>
    <t>Admin. Reimb. Exp</t>
  </si>
  <si>
    <t>Payroll Taxes</t>
  </si>
  <si>
    <t>Administrative Expense</t>
  </si>
  <si>
    <t>Equipment Maintenance</t>
  </si>
  <si>
    <t>Equipment Lease</t>
  </si>
  <si>
    <t>Office Supplies</t>
  </si>
  <si>
    <t>Contracted Services</t>
  </si>
  <si>
    <t>Total Administrative</t>
  </si>
  <si>
    <t>Building Expense</t>
  </si>
  <si>
    <t>Building Maintenance</t>
  </si>
  <si>
    <t>Insurance</t>
  </si>
  <si>
    <t>County Taxes</t>
  </si>
  <si>
    <t>Utilities</t>
  </si>
  <si>
    <t>Total Building Expense</t>
  </si>
  <si>
    <t>Program Expense</t>
  </si>
  <si>
    <t>Library</t>
  </si>
  <si>
    <t>Ohio Conference</t>
  </si>
  <si>
    <t>Total Program Expense</t>
  </si>
  <si>
    <t>Monthly Income</t>
  </si>
  <si>
    <t>Monthly Expense</t>
  </si>
  <si>
    <t>Net Income</t>
  </si>
  <si>
    <t>Itemization</t>
  </si>
  <si>
    <t xml:space="preserve"> </t>
  </si>
  <si>
    <t>Faith/Christian Ed/Fam.</t>
  </si>
  <si>
    <t>Outreach</t>
  </si>
  <si>
    <t>Worship &amp; Music</t>
  </si>
  <si>
    <t>Comm. Meals</t>
  </si>
  <si>
    <t>Total Salaries/Benefits/Payroll Tax</t>
  </si>
  <si>
    <t>Total Offering (Envelopes + Other)</t>
  </si>
  <si>
    <t>Food Shelf</t>
  </si>
  <si>
    <t>Envelopes - General Fund</t>
  </si>
  <si>
    <t>ADP Processing Fee</t>
  </si>
  <si>
    <t>ADP annual wages/W-2 fee</t>
  </si>
  <si>
    <t>Boy Scout Pack 3262</t>
  </si>
  <si>
    <t>Youth Ministry</t>
  </si>
  <si>
    <t>Envelopes &amp; Other Gifts</t>
  </si>
  <si>
    <t>Pastor (Salary/Housing/Mileage/SECA)</t>
  </si>
  <si>
    <t>Pension</t>
  </si>
  <si>
    <t>Custodial services w/building rental</t>
  </si>
  <si>
    <t>RENT</t>
  </si>
  <si>
    <t>State taxes &amp; BWC</t>
  </si>
  <si>
    <t>Telephone/Internet</t>
  </si>
  <si>
    <t>Mission/Local need/discretionary fund</t>
  </si>
  <si>
    <t>Salary 43504, Housing 13051,</t>
  </si>
  <si>
    <t>SECA 7.65% of Salary plus Housing, 4326.46</t>
  </si>
  <si>
    <t>Pianist (5150)</t>
  </si>
  <si>
    <t>Youth Minister (9331)</t>
  </si>
  <si>
    <t>Custodian (7099)</t>
  </si>
  <si>
    <t>Groundskeeper (3453)</t>
  </si>
  <si>
    <t>Mileage - Pastor (actual cost)</t>
  </si>
  <si>
    <t>Loan - Huntington</t>
  </si>
  <si>
    <t>Online (started March)</t>
  </si>
  <si>
    <t>Initial</t>
  </si>
  <si>
    <t>MAY</t>
  </si>
  <si>
    <t>PPP Funds</t>
  </si>
  <si>
    <t>(additional)</t>
  </si>
  <si>
    <t>Expenses eligible for PPP:</t>
  </si>
  <si>
    <t>Est. Cost</t>
  </si>
  <si>
    <t>2020 budget</t>
  </si>
  <si>
    <t>Other income</t>
  </si>
  <si>
    <t>Upgrade streaming service</t>
  </si>
  <si>
    <t>Tech Team (includes upgrade in July)</t>
  </si>
  <si>
    <t>Retirement gifts from Church</t>
  </si>
  <si>
    <t>Choir Director &amp; Office Admin. (11500+12480)</t>
  </si>
  <si>
    <t>Financial Sec/Treasurer (6438 before taxes)</t>
  </si>
  <si>
    <t>Church Secretary- see combined below</t>
  </si>
  <si>
    <t>overpd .10</t>
  </si>
  <si>
    <t xml:space="preserve">Library </t>
  </si>
  <si>
    <t>BWC ref</t>
  </si>
  <si>
    <t>Nov addl 300 mission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</si>
</sst>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79998168889431442"/>
        <bgColor indexed="64"/>
      </patternFill>
    </fill>
  </fills>
  <borders count="29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</borders>
  <cellStyleXfs count="1">
    <xf numFmtId="0" fontId="0" fillId="0" borderId="0"/>
  </cellStyleXfs>
  <cellXfs count="99">
    <xf numFmtId="0" fontId="0" fillId="0" borderId="0" xfId="0"/>
    <xf numFmtId="4" fontId="0" fillId="0" borderId="0" xfId="0" applyNumberFormat="1" applyAlignment="1">
      <alignment horizontal="center"/>
    </xf>
    <xf numFmtId="0" fontId="1" fillId="0" borderId="0" xfId="0" applyFont="1"/>
    <xf numFmtId="4" fontId="0" fillId="0" borderId="0" xfId="0" applyNumberFormat="1" applyAlignment="1">
      <alignment horizontal="right"/>
    </xf>
    <xf numFmtId="4" fontId="1" fillId="0" borderId="1" xfId="0" applyNumberFormat="1" applyFont="1" applyBorder="1" applyAlignment="1">
      <alignment horizontal="right"/>
    </xf>
    <xf numFmtId="4" fontId="1" fillId="0" borderId="2" xfId="0" applyNumberFormat="1" applyFont="1" applyBorder="1" applyAlignment="1">
      <alignment horizontal="right"/>
    </xf>
    <xf numFmtId="4" fontId="1" fillId="0" borderId="7" xfId="0" applyNumberFormat="1" applyFont="1" applyBorder="1" applyAlignment="1">
      <alignment horizontal="right"/>
    </xf>
    <xf numFmtId="4" fontId="0" fillId="0" borderId="6" xfId="0" applyNumberFormat="1" applyBorder="1" applyAlignment="1">
      <alignment horizontal="right"/>
    </xf>
    <xf numFmtId="4" fontId="1" fillId="0" borderId="8" xfId="0" applyNumberFormat="1" applyFont="1" applyBorder="1" applyAlignment="1">
      <alignment horizontal="right"/>
    </xf>
    <xf numFmtId="0" fontId="1" fillId="0" borderId="8" xfId="0" applyFont="1" applyBorder="1"/>
    <xf numFmtId="4" fontId="1" fillId="0" borderId="16" xfId="0" applyNumberFormat="1" applyFont="1" applyBorder="1" applyAlignment="1">
      <alignment horizontal="right"/>
    </xf>
    <xf numFmtId="4" fontId="1" fillId="0" borderId="17" xfId="0" applyNumberFormat="1" applyFont="1" applyBorder="1" applyAlignment="1">
      <alignment horizontal="center"/>
    </xf>
    <xf numFmtId="4" fontId="1" fillId="0" borderId="19" xfId="0" applyNumberFormat="1" applyFont="1" applyBorder="1" applyAlignment="1">
      <alignment horizontal="center"/>
    </xf>
    <xf numFmtId="4" fontId="1" fillId="0" borderId="20" xfId="0" applyNumberFormat="1" applyFont="1" applyBorder="1" applyAlignment="1">
      <alignment horizontal="center"/>
    </xf>
    <xf numFmtId="4" fontId="1" fillId="2" borderId="2" xfId="0" applyNumberFormat="1" applyFont="1" applyFill="1" applyBorder="1" applyAlignment="1">
      <alignment horizontal="right"/>
    </xf>
    <xf numFmtId="40" fontId="1" fillId="0" borderId="19" xfId="0" applyNumberFormat="1" applyFont="1" applyBorder="1" applyAlignment="1">
      <alignment horizontal="center"/>
    </xf>
    <xf numFmtId="40" fontId="1" fillId="0" borderId="7" xfId="0" applyNumberFormat="1" applyFont="1" applyBorder="1" applyAlignment="1">
      <alignment horizontal="right"/>
    </xf>
    <xf numFmtId="0" fontId="0" fillId="0" borderId="3" xfId="0" applyBorder="1"/>
    <xf numFmtId="0" fontId="0" fillId="0" borderId="9" xfId="0" applyBorder="1"/>
    <xf numFmtId="4" fontId="0" fillId="2" borderId="0" xfId="0" applyNumberFormat="1" applyFill="1" applyAlignment="1">
      <alignment horizontal="right"/>
    </xf>
    <xf numFmtId="4" fontId="0" fillId="2" borderId="6" xfId="0" applyNumberFormat="1" applyFill="1" applyBorder="1" applyAlignment="1">
      <alignment horizontal="right"/>
    </xf>
    <xf numFmtId="40" fontId="0" fillId="0" borderId="6" xfId="0" applyNumberFormat="1" applyBorder="1" applyAlignment="1">
      <alignment horizontal="right"/>
    </xf>
    <xf numFmtId="0" fontId="0" fillId="0" borderId="3" xfId="0" applyBorder="1" applyAlignment="1">
      <alignment horizontal="left"/>
    </xf>
    <xf numFmtId="0" fontId="0" fillId="0" borderId="0" xfId="0" applyAlignment="1">
      <alignment horizontal="left"/>
    </xf>
    <xf numFmtId="0" fontId="0" fillId="0" borderId="9" xfId="0" applyBorder="1" applyAlignment="1">
      <alignment horizontal="left"/>
    </xf>
    <xf numFmtId="4" fontId="0" fillId="0" borderId="5" xfId="0" applyNumberFormat="1" applyBorder="1" applyAlignment="1">
      <alignment horizontal="right"/>
    </xf>
    <xf numFmtId="4" fontId="0" fillId="0" borderId="11" xfId="0" applyNumberFormat="1" applyBorder="1" applyAlignment="1">
      <alignment horizontal="right"/>
    </xf>
    <xf numFmtId="40" fontId="0" fillId="0" borderId="5" xfId="0" applyNumberFormat="1" applyBorder="1" applyAlignment="1">
      <alignment horizontal="right"/>
    </xf>
    <xf numFmtId="0" fontId="0" fillId="0" borderId="12" xfId="0" applyBorder="1"/>
    <xf numFmtId="0" fontId="0" fillId="0" borderId="6" xfId="0" applyBorder="1"/>
    <xf numFmtId="4" fontId="1" fillId="0" borderId="7" xfId="0" applyNumberFormat="1" applyFont="1" applyBorder="1" applyAlignment="1">
      <alignment horizontal="center"/>
    </xf>
    <xf numFmtId="4" fontId="1" fillId="0" borderId="0" xfId="0" applyNumberFormat="1" applyFont="1" applyAlignment="1">
      <alignment horizontal="right"/>
    </xf>
    <xf numFmtId="4" fontId="0" fillId="0" borderId="0" xfId="0" applyNumberFormat="1" applyFill="1" applyAlignment="1">
      <alignment horizontal="right"/>
    </xf>
    <xf numFmtId="0" fontId="2" fillId="3" borderId="0" xfId="0" applyFont="1" applyFill="1"/>
    <xf numFmtId="0" fontId="2" fillId="3" borderId="9" xfId="0" applyFont="1" applyFill="1" applyBorder="1"/>
    <xf numFmtId="4" fontId="0" fillId="4" borderId="0" xfId="0" applyNumberFormat="1" applyFill="1" applyAlignment="1">
      <alignment horizontal="right"/>
    </xf>
    <xf numFmtId="4" fontId="1" fillId="4" borderId="1" xfId="0" applyNumberFormat="1" applyFont="1" applyFill="1" applyBorder="1" applyAlignment="1">
      <alignment horizontal="right"/>
    </xf>
    <xf numFmtId="4" fontId="0" fillId="4" borderId="0" xfId="0" applyNumberFormat="1" applyFill="1" applyAlignment="1">
      <alignment horizontal="center"/>
    </xf>
    <xf numFmtId="4" fontId="1" fillId="4" borderId="11" xfId="0" applyNumberFormat="1" applyFont="1" applyFill="1" applyBorder="1" applyAlignment="1">
      <alignment horizontal="right"/>
    </xf>
    <xf numFmtId="4" fontId="1" fillId="0" borderId="7" xfId="0" applyNumberFormat="1" applyFont="1" applyFill="1" applyBorder="1" applyAlignment="1">
      <alignment horizontal="right"/>
    </xf>
    <xf numFmtId="4" fontId="1" fillId="0" borderId="1" xfId="0" applyNumberFormat="1" applyFont="1" applyFill="1" applyBorder="1" applyAlignment="1">
      <alignment horizontal="right"/>
    </xf>
    <xf numFmtId="2" fontId="1" fillId="0" borderId="8" xfId="0" applyNumberFormat="1" applyFont="1" applyBorder="1" applyAlignment="1">
      <alignment horizontal="right"/>
    </xf>
    <xf numFmtId="4" fontId="0" fillId="0" borderId="6" xfId="0" applyNumberFormat="1" applyFill="1" applyBorder="1" applyAlignment="1">
      <alignment horizontal="right"/>
    </xf>
    <xf numFmtId="0" fontId="0" fillId="0" borderId="0" xfId="0" applyFill="1"/>
    <xf numFmtId="0" fontId="0" fillId="0" borderId="9" xfId="0" applyFill="1" applyBorder="1"/>
    <xf numFmtId="4" fontId="0" fillId="0" borderId="0" xfId="0" applyNumberFormat="1" applyFill="1" applyBorder="1" applyAlignment="1">
      <alignment horizontal="right"/>
    </xf>
    <xf numFmtId="9" fontId="0" fillId="0" borderId="0" xfId="0" applyNumberFormat="1"/>
    <xf numFmtId="4" fontId="3" fillId="5" borderId="0" xfId="0" applyNumberFormat="1" applyFont="1" applyFill="1" applyAlignment="1">
      <alignment horizontal="center"/>
    </xf>
    <xf numFmtId="4" fontId="0" fillId="5" borderId="0" xfId="0" applyNumberFormat="1" applyFill="1" applyAlignment="1">
      <alignment horizontal="left"/>
    </xf>
    <xf numFmtId="4" fontId="0" fillId="5" borderId="0" xfId="0" applyNumberFormat="1" applyFill="1" applyAlignment="1">
      <alignment horizontal="right"/>
    </xf>
    <xf numFmtId="4" fontId="0" fillId="6" borderId="0" xfId="0" applyNumberFormat="1" applyFill="1" applyAlignment="1">
      <alignment horizontal="right"/>
    </xf>
    <xf numFmtId="4" fontId="4" fillId="4" borderId="0" xfId="0" applyNumberFormat="1" applyFont="1" applyFill="1" applyAlignment="1">
      <alignment horizontal="right"/>
    </xf>
    <xf numFmtId="0" fontId="1" fillId="0" borderId="0" xfId="0" applyFont="1" applyFill="1"/>
    <xf numFmtId="4" fontId="0" fillId="0" borderId="0" xfId="0" applyNumberFormat="1" applyFill="1"/>
    <xf numFmtId="4" fontId="1" fillId="7" borderId="17" xfId="0" applyNumberFormat="1" applyFont="1" applyFill="1" applyBorder="1" applyAlignment="1">
      <alignment horizontal="center"/>
    </xf>
    <xf numFmtId="4" fontId="0" fillId="7" borderId="0" xfId="0" applyNumberFormat="1" applyFill="1" applyAlignment="1">
      <alignment horizontal="right"/>
    </xf>
    <xf numFmtId="4" fontId="1" fillId="7" borderId="1" xfId="0" applyNumberFormat="1" applyFont="1" applyFill="1" applyBorder="1" applyAlignment="1">
      <alignment horizontal="right"/>
    </xf>
    <xf numFmtId="4" fontId="0" fillId="7" borderId="11" xfId="0" applyNumberFormat="1" applyFill="1" applyBorder="1" applyAlignment="1">
      <alignment horizontal="right"/>
    </xf>
    <xf numFmtId="4" fontId="1" fillId="7" borderId="19" xfId="0" applyNumberFormat="1" applyFont="1" applyFill="1" applyBorder="1" applyAlignment="1">
      <alignment horizontal="center"/>
    </xf>
    <xf numFmtId="4" fontId="0" fillId="7" borderId="6" xfId="0" applyNumberFormat="1" applyFill="1" applyBorder="1" applyAlignment="1">
      <alignment horizontal="right"/>
    </xf>
    <xf numFmtId="4" fontId="1" fillId="7" borderId="7" xfId="0" applyNumberFormat="1" applyFont="1" applyFill="1" applyBorder="1" applyAlignment="1">
      <alignment horizontal="right"/>
    </xf>
    <xf numFmtId="4" fontId="0" fillId="7" borderId="5" xfId="0" applyNumberFormat="1" applyFill="1" applyBorder="1" applyAlignment="1">
      <alignment horizontal="right"/>
    </xf>
    <xf numFmtId="4" fontId="1" fillId="7" borderId="8" xfId="0" applyNumberFormat="1" applyFont="1" applyFill="1" applyBorder="1" applyAlignment="1">
      <alignment horizontal="right"/>
    </xf>
    <xf numFmtId="40" fontId="0" fillId="0" borderId="6" xfId="0" applyNumberFormat="1" applyFill="1" applyBorder="1" applyAlignment="1">
      <alignment horizontal="right"/>
    </xf>
    <xf numFmtId="4" fontId="5" fillId="0" borderId="0" xfId="0" applyNumberFormat="1" applyFont="1" applyFill="1" applyAlignment="1">
      <alignment horizontal="right"/>
    </xf>
    <xf numFmtId="4" fontId="6" fillId="7" borderId="19" xfId="0" applyNumberFormat="1" applyFont="1" applyFill="1" applyBorder="1" applyAlignment="1">
      <alignment horizontal="center"/>
    </xf>
    <xf numFmtId="4" fontId="5" fillId="7" borderId="6" xfId="0" applyNumberFormat="1" applyFont="1" applyFill="1" applyBorder="1" applyAlignment="1">
      <alignment horizontal="right"/>
    </xf>
    <xf numFmtId="4" fontId="6" fillId="7" borderId="7" xfId="0" applyNumberFormat="1" applyFont="1" applyFill="1" applyBorder="1" applyAlignment="1">
      <alignment horizontal="right"/>
    </xf>
    <xf numFmtId="4" fontId="5" fillId="7" borderId="5" xfId="0" applyNumberFormat="1" applyFont="1" applyFill="1" applyBorder="1" applyAlignment="1">
      <alignment horizontal="right"/>
    </xf>
    <xf numFmtId="4" fontId="6" fillId="7" borderId="8" xfId="0" applyNumberFormat="1" applyFont="1" applyFill="1" applyBorder="1" applyAlignment="1">
      <alignment horizontal="right"/>
    </xf>
    <xf numFmtId="4" fontId="5" fillId="7" borderId="0" xfId="0" applyNumberFormat="1" applyFont="1" applyFill="1" applyAlignment="1">
      <alignment horizontal="right"/>
    </xf>
    <xf numFmtId="4" fontId="0" fillId="0" borderId="22" xfId="0" applyNumberFormat="1" applyBorder="1" applyAlignment="1">
      <alignment horizontal="right"/>
    </xf>
    <xf numFmtId="4" fontId="0" fillId="0" borderId="23" xfId="0" applyNumberFormat="1" applyBorder="1" applyAlignment="1">
      <alignment horizontal="right"/>
    </xf>
    <xf numFmtId="4" fontId="1" fillId="0" borderId="24" xfId="0" applyNumberFormat="1" applyFont="1" applyBorder="1" applyAlignment="1">
      <alignment horizontal="right"/>
    </xf>
    <xf numFmtId="4" fontId="0" fillId="0" borderId="25" xfId="0" applyNumberFormat="1" applyBorder="1" applyAlignment="1">
      <alignment horizontal="right"/>
    </xf>
    <xf numFmtId="4" fontId="0" fillId="0" borderId="3" xfId="0" applyNumberFormat="1" applyBorder="1" applyAlignment="1">
      <alignment horizontal="right"/>
    </xf>
    <xf numFmtId="4" fontId="0" fillId="0" borderId="26" xfId="0" applyNumberFormat="1" applyBorder="1" applyAlignment="1">
      <alignment horizontal="right"/>
    </xf>
    <xf numFmtId="4" fontId="1" fillId="0" borderId="22" xfId="0" applyNumberFormat="1" applyFont="1" applyBorder="1" applyAlignment="1">
      <alignment horizontal="right"/>
    </xf>
    <xf numFmtId="4" fontId="0" fillId="0" borderId="3" xfId="0" applyNumberFormat="1" applyFill="1" applyBorder="1" applyAlignment="1">
      <alignment horizontal="right"/>
    </xf>
    <xf numFmtId="4" fontId="1" fillId="0" borderId="25" xfId="0" applyNumberFormat="1" applyFont="1" applyBorder="1" applyAlignment="1">
      <alignment horizontal="right"/>
    </xf>
    <xf numFmtId="4" fontId="1" fillId="0" borderId="27" xfId="0" applyNumberFormat="1" applyFont="1" applyBorder="1" applyAlignment="1">
      <alignment horizontal="right"/>
    </xf>
    <xf numFmtId="4" fontId="1" fillId="0" borderId="4" xfId="0" applyNumberFormat="1" applyFont="1" applyBorder="1" applyAlignment="1">
      <alignment horizontal="right"/>
    </xf>
    <xf numFmtId="4" fontId="0" fillId="0" borderId="28" xfId="0" applyNumberFormat="1" applyBorder="1" applyAlignment="1">
      <alignment horizontal="right"/>
    </xf>
    <xf numFmtId="4" fontId="0" fillId="0" borderId="6" xfId="0" quotePrefix="1" applyNumberFormat="1" applyBorder="1" applyAlignment="1">
      <alignment horizontal="right"/>
    </xf>
    <xf numFmtId="4" fontId="0" fillId="0" borderId="6" xfId="0" applyNumberFormat="1" applyFont="1" applyBorder="1" applyAlignment="1">
      <alignment horizontal="right"/>
    </xf>
    <xf numFmtId="0" fontId="1" fillId="0" borderId="21" xfId="0" applyFont="1" applyBorder="1" applyAlignment="1">
      <alignment horizontal="left"/>
    </xf>
    <xf numFmtId="0" fontId="1" fillId="0" borderId="17" xfId="0" applyFont="1" applyBorder="1" applyAlignment="1">
      <alignment horizontal="left"/>
    </xf>
    <xf numFmtId="0" fontId="1" fillId="0" borderId="18" xfId="0" applyFont="1" applyBorder="1" applyAlignment="1">
      <alignment horizontal="left"/>
    </xf>
    <xf numFmtId="0" fontId="1" fillId="0" borderId="4" xfId="0" applyFont="1" applyBorder="1" applyAlignment="1">
      <alignment horizontal="right"/>
    </xf>
    <xf numFmtId="0" fontId="1" fillId="0" borderId="1" xfId="0" applyFont="1" applyBorder="1" applyAlignment="1">
      <alignment horizontal="right"/>
    </xf>
    <xf numFmtId="0" fontId="1" fillId="0" borderId="10" xfId="0" applyFont="1" applyBorder="1" applyAlignment="1">
      <alignment horizontal="right"/>
    </xf>
    <xf numFmtId="0" fontId="0" fillId="0" borderId="3" xfId="0" applyBorder="1" applyAlignment="1">
      <alignment horizontal="left"/>
    </xf>
    <xf numFmtId="0" fontId="0" fillId="0" borderId="0" xfId="0" applyAlignment="1">
      <alignment horizontal="left"/>
    </xf>
    <xf numFmtId="0" fontId="0" fillId="0" borderId="9" xfId="0" applyBorder="1" applyAlignment="1">
      <alignment horizontal="left"/>
    </xf>
    <xf numFmtId="0" fontId="1" fillId="0" borderId="13" xfId="0" applyFont="1" applyBorder="1" applyAlignment="1">
      <alignment horizontal="right"/>
    </xf>
    <xf numFmtId="0" fontId="1" fillId="0" borderId="14" xfId="0" applyFont="1" applyBorder="1" applyAlignment="1">
      <alignment horizontal="right"/>
    </xf>
    <xf numFmtId="0" fontId="1" fillId="0" borderId="15" xfId="0" applyFont="1" applyBorder="1" applyAlignment="1">
      <alignment horizontal="right"/>
    </xf>
    <xf numFmtId="4" fontId="0" fillId="5" borderId="6" xfId="0" applyNumberFormat="1" applyFill="1" applyBorder="1" applyAlignment="1">
      <alignment horizontal="right"/>
    </xf>
    <xf numFmtId="0" fontId="0" fillId="5" borderId="0" xfId="0" applyFill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136"/>
  <sheetViews>
    <sheetView tabSelected="1" zoomScaleNormal="100" workbookViewId="0">
      <pane xSplit="3" ySplit="1" topLeftCell="D22" activePane="bottomRight" state="frozen"/>
      <selection pane="topRight" activeCell="D1" sqref="D1"/>
      <selection pane="bottomLeft" activeCell="A2" sqref="A2"/>
      <selection pane="bottomRight" activeCell="S39" sqref="S39"/>
    </sheetView>
  </sheetViews>
  <sheetFormatPr defaultRowHeight="15" x14ac:dyDescent="0.25"/>
  <cols>
    <col min="1" max="1" width="13" customWidth="1"/>
    <col min="2" max="2" width="16.42578125" customWidth="1"/>
    <col min="3" max="3" width="24.85546875" customWidth="1"/>
    <col min="4" max="4" width="11" style="1" customWidth="1"/>
    <col min="5" max="5" width="9.42578125" style="1" hidden="1" customWidth="1"/>
    <col min="6" max="6" width="9.140625" style="1" hidden="1" customWidth="1"/>
    <col min="7" max="7" width="0.140625" style="1" customWidth="1"/>
    <col min="8" max="8" width="9.5703125" style="1" customWidth="1"/>
    <col min="9" max="9" width="8.28515625" style="1" hidden="1" customWidth="1"/>
    <col min="10" max="10" width="10.7109375" style="1" hidden="1" customWidth="1"/>
    <col min="11" max="11" width="8.7109375" style="1" hidden="1" customWidth="1"/>
    <col min="12" max="12" width="9.140625" style="1" customWidth="1"/>
    <col min="13" max="13" width="10.140625" style="1" hidden="1" customWidth="1"/>
    <col min="14" max="14" width="8.7109375" style="1" hidden="1" customWidth="1"/>
    <col min="15" max="15" width="10.28515625" style="1" hidden="1" customWidth="1"/>
    <col min="16" max="16" width="9" style="1" customWidth="1"/>
    <col min="17" max="17" width="10.28515625" style="1" customWidth="1"/>
    <col min="18" max="18" width="10" style="1" customWidth="1"/>
    <col min="19" max="19" width="6" style="1" customWidth="1"/>
    <col min="20" max="20" width="9" style="1" customWidth="1"/>
    <col min="21" max="21" width="11.42578125" style="1" customWidth="1"/>
  </cols>
  <sheetData>
    <row r="1" spans="1:24" ht="15.75" thickBot="1" x14ac:dyDescent="0.3">
      <c r="A1" s="85" t="s">
        <v>46</v>
      </c>
      <c r="B1" s="86"/>
      <c r="C1" s="87"/>
      <c r="D1" s="11" t="s">
        <v>47</v>
      </c>
      <c r="E1" s="12" t="s">
        <v>2</v>
      </c>
      <c r="F1" s="11" t="s">
        <v>3</v>
      </c>
      <c r="G1" s="12" t="s">
        <v>4</v>
      </c>
      <c r="H1" s="54" t="s">
        <v>5</v>
      </c>
      <c r="I1" s="30" t="s">
        <v>15</v>
      </c>
      <c r="J1" s="11" t="s">
        <v>16</v>
      </c>
      <c r="K1" s="12" t="s">
        <v>17</v>
      </c>
      <c r="L1" s="58" t="s">
        <v>12</v>
      </c>
      <c r="M1" s="11" t="s">
        <v>18</v>
      </c>
      <c r="N1" s="15" t="s">
        <v>19</v>
      </c>
      <c r="O1" s="11" t="s">
        <v>20</v>
      </c>
      <c r="P1" s="58" t="s">
        <v>13</v>
      </c>
      <c r="Q1" s="11" t="s">
        <v>21</v>
      </c>
      <c r="R1" s="30" t="s">
        <v>22</v>
      </c>
      <c r="S1" s="30" t="s">
        <v>23</v>
      </c>
      <c r="T1" s="65" t="s">
        <v>14</v>
      </c>
      <c r="U1" s="13" t="s">
        <v>6</v>
      </c>
    </row>
    <row r="2" spans="1:24" x14ac:dyDescent="0.25">
      <c r="A2" s="17" t="s">
        <v>47</v>
      </c>
      <c r="C2" s="18"/>
      <c r="D2" s="35"/>
      <c r="E2" s="7"/>
      <c r="F2" s="3"/>
      <c r="G2" s="7"/>
      <c r="H2" s="55"/>
      <c r="I2" s="7"/>
      <c r="J2" s="3"/>
      <c r="K2" s="7"/>
      <c r="L2" s="59" t="s">
        <v>47</v>
      </c>
      <c r="M2" s="3"/>
      <c r="N2" s="21"/>
      <c r="O2" s="3"/>
      <c r="P2" s="59" t="s">
        <v>47</v>
      </c>
      <c r="Q2" s="3"/>
      <c r="R2" s="7"/>
      <c r="S2" s="7"/>
      <c r="T2" s="66">
        <f>SUM(Q2:S2)</f>
        <v>0</v>
      </c>
      <c r="U2" s="7" t="s">
        <v>47</v>
      </c>
    </row>
    <row r="3" spans="1:24" x14ac:dyDescent="0.25">
      <c r="A3" s="17" t="s">
        <v>0</v>
      </c>
      <c r="C3" s="18"/>
      <c r="D3" s="35"/>
      <c r="E3" s="7"/>
      <c r="F3" s="3" t="s">
        <v>47</v>
      </c>
      <c r="G3" s="7"/>
      <c r="H3" s="55"/>
      <c r="I3" s="7"/>
      <c r="J3" s="3"/>
      <c r="K3" s="7"/>
      <c r="L3" s="59">
        <v>0</v>
      </c>
      <c r="M3" s="3"/>
      <c r="N3" s="21"/>
      <c r="O3" s="3"/>
      <c r="P3" s="59">
        <f t="shared" ref="P3:P6" si="0">SUM(M3:O3)</f>
        <v>0</v>
      </c>
      <c r="Q3" s="3"/>
      <c r="R3" s="7"/>
      <c r="S3" s="7"/>
      <c r="T3" s="66">
        <f t="shared" ref="T3:T6" si="1">SUM(Q3:S3)</f>
        <v>0</v>
      </c>
      <c r="U3" s="7">
        <f t="shared" ref="U3:U6" si="2">SUM(T3,P3,L3,H3)</f>
        <v>0</v>
      </c>
    </row>
    <row r="4" spans="1:24" x14ac:dyDescent="0.25">
      <c r="A4" s="17"/>
      <c r="B4" t="s">
        <v>60</v>
      </c>
      <c r="C4" s="18"/>
      <c r="D4" s="35"/>
      <c r="E4" s="7"/>
      <c r="F4" s="3"/>
      <c r="G4" s="7"/>
      <c r="H4" s="55"/>
      <c r="I4" s="7"/>
      <c r="J4" s="3"/>
      <c r="K4" s="7"/>
      <c r="L4" s="59"/>
      <c r="M4" s="3"/>
      <c r="N4" s="21" t="s">
        <v>47</v>
      </c>
      <c r="O4" s="3"/>
      <c r="P4" s="59">
        <f>SUM(M4:O4)</f>
        <v>0</v>
      </c>
      <c r="Q4" s="3"/>
      <c r="R4" s="7"/>
      <c r="S4" s="7"/>
      <c r="T4" s="66">
        <f>SUM(Q4:S4)</f>
        <v>0</v>
      </c>
      <c r="U4" s="7">
        <f>SUM(T4,P4,L4,H4)</f>
        <v>0</v>
      </c>
      <c r="V4" t="s">
        <v>47</v>
      </c>
      <c r="X4" t="s">
        <v>47</v>
      </c>
    </row>
    <row r="5" spans="1:24" x14ac:dyDescent="0.25">
      <c r="A5" s="17"/>
      <c r="C5" s="18" t="s">
        <v>55</v>
      </c>
      <c r="D5" s="35"/>
      <c r="E5" s="7">
        <v>14996</v>
      </c>
      <c r="F5" s="3">
        <v>13787.52</v>
      </c>
      <c r="G5" s="7">
        <v>8654.75</v>
      </c>
      <c r="H5" s="55">
        <f>SUM(E5:G5)</f>
        <v>37438.270000000004</v>
      </c>
      <c r="I5" s="7">
        <v>19751</v>
      </c>
      <c r="J5" s="3">
        <v>14584</v>
      </c>
      <c r="K5" s="7">
        <v>14161</v>
      </c>
      <c r="L5" s="59">
        <f>SUM(I5:K5)</f>
        <v>48496</v>
      </c>
      <c r="M5" s="3">
        <v>15782</v>
      </c>
      <c r="N5" s="21">
        <v>19066.11</v>
      </c>
      <c r="O5" s="3">
        <v>11864</v>
      </c>
      <c r="P5" s="59">
        <f>SUM(M5:O5)</f>
        <v>46712.11</v>
      </c>
      <c r="Q5" s="3">
        <v>15870</v>
      </c>
      <c r="R5" s="7">
        <v>13583</v>
      </c>
      <c r="S5" s="7" t="s">
        <v>47</v>
      </c>
      <c r="T5" s="66">
        <f>SUM(Q5:S5)</f>
        <v>29453</v>
      </c>
      <c r="U5" s="32">
        <f>SUM(T5,P5,L5,H5)</f>
        <v>162099.38</v>
      </c>
      <c r="V5" t="s">
        <v>47</v>
      </c>
    </row>
    <row r="6" spans="1:24" x14ac:dyDescent="0.25">
      <c r="A6" s="17"/>
      <c r="C6" s="18" t="s">
        <v>77</v>
      </c>
      <c r="D6" s="35"/>
      <c r="E6" s="7">
        <v>125</v>
      </c>
      <c r="F6" s="3">
        <v>10</v>
      </c>
      <c r="G6" s="7">
        <v>0</v>
      </c>
      <c r="H6" s="55">
        <f>SUM(E6:G6)</f>
        <v>135</v>
      </c>
      <c r="I6" s="7">
        <v>0</v>
      </c>
      <c r="J6" s="3">
        <v>0</v>
      </c>
      <c r="K6" s="7">
        <v>15</v>
      </c>
      <c r="L6" s="59">
        <f t="shared" ref="L6" si="3">SUM(I6:K6)</f>
        <v>15</v>
      </c>
      <c r="M6" s="3">
        <v>0</v>
      </c>
      <c r="N6" s="21">
        <v>0</v>
      </c>
      <c r="O6" s="3">
        <v>0</v>
      </c>
      <c r="P6" s="59">
        <f t="shared" si="0"/>
        <v>0</v>
      </c>
      <c r="Q6" s="3">
        <v>0</v>
      </c>
      <c r="R6" s="83">
        <v>0</v>
      </c>
      <c r="S6" s="7" t="s">
        <v>47</v>
      </c>
      <c r="T6" s="66">
        <f t="shared" si="1"/>
        <v>0</v>
      </c>
      <c r="U6" s="42">
        <f t="shared" si="2"/>
        <v>150</v>
      </c>
    </row>
    <row r="7" spans="1:24" x14ac:dyDescent="0.25">
      <c r="A7" s="17"/>
      <c r="C7" s="18" t="s">
        <v>76</v>
      </c>
      <c r="D7" s="35"/>
      <c r="E7" s="7"/>
      <c r="F7" s="3"/>
      <c r="G7" s="7">
        <v>125</v>
      </c>
      <c r="H7" s="55">
        <f>SUM(E7:G7)</f>
        <v>125</v>
      </c>
      <c r="I7" s="7">
        <v>619.5</v>
      </c>
      <c r="J7" s="3">
        <v>599.5</v>
      </c>
      <c r="K7" s="7">
        <v>432.52</v>
      </c>
      <c r="L7" s="59">
        <f>SUM(I7:K7)</f>
        <v>1651.52</v>
      </c>
      <c r="M7" s="3">
        <v>235</v>
      </c>
      <c r="N7" s="21">
        <v>250</v>
      </c>
      <c r="O7" s="3">
        <v>710</v>
      </c>
      <c r="P7" s="59">
        <f>SUM(M7:O7)</f>
        <v>1195</v>
      </c>
      <c r="Q7" s="3">
        <v>393.9</v>
      </c>
      <c r="R7" s="83">
        <v>200</v>
      </c>
      <c r="S7" s="7"/>
      <c r="T7" s="66">
        <f>SUM(Q7:S7)</f>
        <v>593.9</v>
      </c>
      <c r="U7" s="42">
        <f>SUM(T7,P7,L7,H7)</f>
        <v>3565.42</v>
      </c>
    </row>
    <row r="8" spans="1:24" x14ac:dyDescent="0.25">
      <c r="A8" s="17"/>
      <c r="C8" s="18" t="s">
        <v>8</v>
      </c>
      <c r="D8" s="35"/>
      <c r="E8" s="7">
        <v>368</v>
      </c>
      <c r="F8" s="3">
        <v>390</v>
      </c>
      <c r="G8" s="7">
        <v>77</v>
      </c>
      <c r="H8" s="55">
        <f>SUM(E8:G8)</f>
        <v>835</v>
      </c>
      <c r="I8" s="7">
        <v>0</v>
      </c>
      <c r="J8" s="3">
        <v>0</v>
      </c>
      <c r="K8" s="7">
        <v>0</v>
      </c>
      <c r="L8" s="59">
        <f>SUM(I8:K8)</f>
        <v>0</v>
      </c>
      <c r="M8" s="3">
        <v>25</v>
      </c>
      <c r="N8" s="21">
        <v>83</v>
      </c>
      <c r="O8" s="3" t="s">
        <v>47</v>
      </c>
      <c r="P8" s="59">
        <f>SUM(M8:O8)</f>
        <v>108</v>
      </c>
      <c r="Q8" s="3">
        <v>106</v>
      </c>
      <c r="R8" s="83">
        <v>30</v>
      </c>
      <c r="S8" s="7" t="s">
        <v>47</v>
      </c>
      <c r="T8" s="66">
        <f>SUM(Q8:S8)</f>
        <v>136</v>
      </c>
      <c r="U8" s="42">
        <f>SUM(T8,P8,L8,H8)</f>
        <v>1079</v>
      </c>
    </row>
    <row r="9" spans="1:24" s="2" customFormat="1" ht="15.75" thickBot="1" x14ac:dyDescent="0.3">
      <c r="A9" s="88" t="s">
        <v>1</v>
      </c>
      <c r="B9" s="89"/>
      <c r="C9" s="90"/>
      <c r="D9" s="36"/>
      <c r="E9" s="6">
        <f t="shared" ref="E9:U9" si="4">SUM(E2:E8)</f>
        <v>15489</v>
      </c>
      <c r="F9" s="4">
        <f t="shared" si="4"/>
        <v>14187.52</v>
      </c>
      <c r="G9" s="6">
        <f t="shared" si="4"/>
        <v>8856.75</v>
      </c>
      <c r="H9" s="56">
        <f t="shared" si="4"/>
        <v>38533.270000000004</v>
      </c>
      <c r="I9" s="6">
        <f t="shared" si="4"/>
        <v>20370.5</v>
      </c>
      <c r="J9" s="4">
        <f t="shared" si="4"/>
        <v>15183.5</v>
      </c>
      <c r="K9" s="6">
        <f t="shared" si="4"/>
        <v>14608.52</v>
      </c>
      <c r="L9" s="60">
        <f t="shared" si="4"/>
        <v>50162.52</v>
      </c>
      <c r="M9" s="4">
        <f t="shared" si="4"/>
        <v>16042</v>
      </c>
      <c r="N9" s="16">
        <f t="shared" si="4"/>
        <v>19399.11</v>
      </c>
      <c r="O9" s="4">
        <f t="shared" si="4"/>
        <v>12574</v>
      </c>
      <c r="P9" s="60">
        <f t="shared" si="4"/>
        <v>48015.11</v>
      </c>
      <c r="Q9" s="4">
        <f t="shared" si="4"/>
        <v>16369.9</v>
      </c>
      <c r="R9" s="6">
        <f t="shared" si="4"/>
        <v>13813</v>
      </c>
      <c r="S9" s="6">
        <f t="shared" si="4"/>
        <v>0</v>
      </c>
      <c r="T9" s="67">
        <f t="shared" si="4"/>
        <v>30182.9</v>
      </c>
      <c r="U9" s="39">
        <f t="shared" si="4"/>
        <v>166893.80000000002</v>
      </c>
    </row>
    <row r="10" spans="1:24" x14ac:dyDescent="0.25">
      <c r="A10" s="17" t="s">
        <v>84</v>
      </c>
      <c r="B10" t="s">
        <v>47</v>
      </c>
      <c r="C10" s="18"/>
      <c r="D10" s="35"/>
      <c r="E10" s="7" t="s">
        <v>47</v>
      </c>
      <c r="F10" s="3" t="s">
        <v>47</v>
      </c>
      <c r="G10" s="7" t="s">
        <v>47</v>
      </c>
      <c r="H10" s="55">
        <f>SUM(E10:G10)</f>
        <v>0</v>
      </c>
      <c r="I10" s="7" t="s">
        <v>47</v>
      </c>
      <c r="J10" s="3" t="s">
        <v>47</v>
      </c>
      <c r="K10" s="7" t="s">
        <v>47</v>
      </c>
      <c r="L10" s="59">
        <f>SUM(I10:K10)</f>
        <v>0</v>
      </c>
      <c r="M10" s="3" t="s">
        <v>47</v>
      </c>
      <c r="N10" s="21" t="s">
        <v>47</v>
      </c>
      <c r="O10" s="3" t="s">
        <v>47</v>
      </c>
      <c r="P10" s="59">
        <f>SUM(M10:O10)</f>
        <v>0</v>
      </c>
      <c r="Q10" s="3" t="s">
        <v>47</v>
      </c>
      <c r="R10" s="7" t="s">
        <v>47</v>
      </c>
      <c r="S10" s="7" t="s">
        <v>47</v>
      </c>
      <c r="T10" s="66">
        <f>SUM(Q10:S10)</f>
        <v>0</v>
      </c>
      <c r="U10" s="42">
        <f>SUM(H10,L10,P10, T10)</f>
        <v>0</v>
      </c>
    </row>
    <row r="11" spans="1:24" x14ac:dyDescent="0.25">
      <c r="A11" s="17"/>
      <c r="B11" t="s">
        <v>9</v>
      </c>
      <c r="C11" s="18"/>
      <c r="D11" s="37"/>
      <c r="E11" s="7">
        <v>110</v>
      </c>
      <c r="F11" s="3">
        <v>1153</v>
      </c>
      <c r="G11" s="7">
        <v>0</v>
      </c>
      <c r="H11" s="55">
        <f t="shared" ref="H11:H19" si="5">SUM(E11:G11)</f>
        <v>1263</v>
      </c>
      <c r="I11" s="7">
        <v>52.5</v>
      </c>
      <c r="J11" s="3">
        <v>0</v>
      </c>
      <c r="K11" s="7">
        <v>0</v>
      </c>
      <c r="L11" s="59">
        <f t="shared" ref="L11:L19" si="6">SUM(I11:K11)</f>
        <v>52.5</v>
      </c>
      <c r="M11" s="3">
        <v>0</v>
      </c>
      <c r="N11" s="21">
        <v>0</v>
      </c>
      <c r="O11" s="3">
        <v>45</v>
      </c>
      <c r="P11" s="59">
        <f t="shared" ref="P11:P19" si="7">SUM(M11:O11)</f>
        <v>45</v>
      </c>
      <c r="Q11" s="3">
        <v>0</v>
      </c>
      <c r="R11" s="7">
        <v>20</v>
      </c>
      <c r="S11" s="7" t="s">
        <v>47</v>
      </c>
      <c r="T11" s="66">
        <f t="shared" ref="T11:T19" si="8">SUM(Q11:S11)</f>
        <v>20</v>
      </c>
      <c r="U11" s="42">
        <f t="shared" ref="U11:U19" si="9">SUM(H11,L11,P11, T11)</f>
        <v>1380.5</v>
      </c>
      <c r="V11" t="s">
        <v>47</v>
      </c>
    </row>
    <row r="12" spans="1:24" x14ac:dyDescent="0.25">
      <c r="A12" s="17"/>
      <c r="B12" t="s">
        <v>10</v>
      </c>
      <c r="C12" s="18"/>
      <c r="D12" s="37"/>
      <c r="E12" s="7">
        <v>319</v>
      </c>
      <c r="F12" s="3">
        <v>20</v>
      </c>
      <c r="G12" s="7">
        <v>47</v>
      </c>
      <c r="H12" s="55">
        <f t="shared" si="5"/>
        <v>386</v>
      </c>
      <c r="I12" s="7">
        <v>20</v>
      </c>
      <c r="J12" s="3">
        <v>25</v>
      </c>
      <c r="K12" s="7">
        <v>20</v>
      </c>
      <c r="L12" s="59">
        <f t="shared" si="6"/>
        <v>65</v>
      </c>
      <c r="M12" s="3">
        <v>10</v>
      </c>
      <c r="N12" s="21">
        <v>85</v>
      </c>
      <c r="O12" s="3">
        <v>5</v>
      </c>
      <c r="P12" s="59">
        <f t="shared" si="7"/>
        <v>100</v>
      </c>
      <c r="Q12" s="3">
        <v>10</v>
      </c>
      <c r="R12" s="7">
        <v>25</v>
      </c>
      <c r="S12" s="7" t="s">
        <v>47</v>
      </c>
      <c r="T12" s="66">
        <f t="shared" si="8"/>
        <v>35</v>
      </c>
      <c r="U12" s="42">
        <f t="shared" si="9"/>
        <v>586</v>
      </c>
      <c r="V12" s="46" t="s">
        <v>47</v>
      </c>
    </row>
    <row r="13" spans="1:24" x14ac:dyDescent="0.25">
      <c r="A13" s="17"/>
      <c r="B13" t="s">
        <v>54</v>
      </c>
      <c r="C13" s="18"/>
      <c r="D13" s="37"/>
      <c r="E13" s="7">
        <v>313</v>
      </c>
      <c r="F13" s="3">
        <v>227</v>
      </c>
      <c r="G13" s="7">
        <v>220</v>
      </c>
      <c r="H13" s="55">
        <f t="shared" si="5"/>
        <v>760</v>
      </c>
      <c r="I13" s="7">
        <v>75</v>
      </c>
      <c r="J13" s="3">
        <v>355</v>
      </c>
      <c r="K13" s="7">
        <v>390</v>
      </c>
      <c r="L13" s="59">
        <f t="shared" si="6"/>
        <v>820</v>
      </c>
      <c r="M13" s="3">
        <v>360</v>
      </c>
      <c r="N13" s="21">
        <v>469</v>
      </c>
      <c r="O13" s="3">
        <v>295</v>
      </c>
      <c r="P13" s="59">
        <f t="shared" si="7"/>
        <v>1124</v>
      </c>
      <c r="Q13" s="3">
        <v>255</v>
      </c>
      <c r="R13" s="7">
        <v>660</v>
      </c>
      <c r="S13" s="7" t="s">
        <v>47</v>
      </c>
      <c r="T13" s="66">
        <f t="shared" si="8"/>
        <v>915</v>
      </c>
      <c r="U13" s="42">
        <f t="shared" si="9"/>
        <v>3619</v>
      </c>
    </row>
    <row r="14" spans="1:24" x14ac:dyDescent="0.25">
      <c r="A14" s="17"/>
      <c r="B14" t="s">
        <v>59</v>
      </c>
      <c r="C14" s="18"/>
      <c r="D14" s="37"/>
      <c r="E14" s="7">
        <v>56.39</v>
      </c>
      <c r="F14" s="3">
        <v>104.1</v>
      </c>
      <c r="G14" s="7">
        <v>54.5</v>
      </c>
      <c r="H14" s="55">
        <f>SUM(E14:G14)</f>
        <v>214.99</v>
      </c>
      <c r="I14" s="7">
        <v>69.31</v>
      </c>
      <c r="J14" s="3">
        <v>146.08000000000001</v>
      </c>
      <c r="K14" s="7">
        <v>18</v>
      </c>
      <c r="L14" s="59">
        <f>SUM(I14:K14)</f>
        <v>233.39000000000001</v>
      </c>
      <c r="M14" s="3">
        <v>180.87</v>
      </c>
      <c r="N14" s="21">
        <v>176.12</v>
      </c>
      <c r="O14" s="3">
        <v>30</v>
      </c>
      <c r="P14" s="59">
        <f>SUM(M14:O14)</f>
        <v>386.99</v>
      </c>
      <c r="Q14" s="3">
        <v>18</v>
      </c>
      <c r="R14" s="7">
        <v>24</v>
      </c>
      <c r="S14" s="7" t="s">
        <v>47</v>
      </c>
      <c r="T14" s="66">
        <f>SUM(Q14:S14)</f>
        <v>42</v>
      </c>
      <c r="U14" s="42">
        <f>SUM(T14,P14,L14, H14)</f>
        <v>877.37</v>
      </c>
      <c r="V14" s="98" t="s">
        <v>94</v>
      </c>
      <c r="W14" s="98"/>
    </row>
    <row r="15" spans="1:24" x14ac:dyDescent="0.25">
      <c r="A15" s="17"/>
      <c r="B15" t="s">
        <v>7</v>
      </c>
      <c r="C15" s="18"/>
      <c r="D15" s="37"/>
      <c r="E15" s="7">
        <v>0</v>
      </c>
      <c r="F15" s="3">
        <v>0</v>
      </c>
      <c r="G15" s="7">
        <v>0</v>
      </c>
      <c r="H15" s="55">
        <f t="shared" si="5"/>
        <v>0</v>
      </c>
      <c r="I15" s="7">
        <v>0</v>
      </c>
      <c r="J15" s="3">
        <v>0</v>
      </c>
      <c r="K15" s="7">
        <v>0</v>
      </c>
      <c r="L15" s="59">
        <f t="shared" si="6"/>
        <v>0</v>
      </c>
      <c r="M15" s="3">
        <v>0</v>
      </c>
      <c r="N15" s="21">
        <v>0</v>
      </c>
      <c r="O15" s="3">
        <v>0</v>
      </c>
      <c r="P15" s="59">
        <f t="shared" si="7"/>
        <v>0</v>
      </c>
      <c r="Q15" s="3">
        <v>0</v>
      </c>
      <c r="R15" s="7">
        <v>0</v>
      </c>
      <c r="S15" s="7" t="s">
        <v>47</v>
      </c>
      <c r="T15" s="66">
        <f t="shared" si="8"/>
        <v>0</v>
      </c>
      <c r="U15" s="42">
        <f t="shared" si="9"/>
        <v>0</v>
      </c>
    </row>
    <row r="16" spans="1:24" x14ac:dyDescent="0.25">
      <c r="A16" s="17"/>
      <c r="B16" t="s">
        <v>85</v>
      </c>
      <c r="C16" s="18"/>
      <c r="D16" s="37"/>
      <c r="E16" s="7">
        <v>0</v>
      </c>
      <c r="F16" s="3">
        <v>0</v>
      </c>
      <c r="G16" s="7">
        <v>0</v>
      </c>
      <c r="H16" s="55">
        <f t="shared" si="5"/>
        <v>0</v>
      </c>
      <c r="I16" s="7">
        <v>0</v>
      </c>
      <c r="J16" s="3">
        <v>0</v>
      </c>
      <c r="K16" s="7">
        <v>300</v>
      </c>
      <c r="L16" s="59">
        <f t="shared" si="6"/>
        <v>300</v>
      </c>
      <c r="M16" s="3">
        <v>0</v>
      </c>
      <c r="N16" s="21">
        <v>0</v>
      </c>
      <c r="O16" s="3">
        <v>0</v>
      </c>
      <c r="P16" s="59">
        <f t="shared" si="7"/>
        <v>0</v>
      </c>
      <c r="Q16" s="3">
        <v>0</v>
      </c>
      <c r="R16" s="7">
        <v>0</v>
      </c>
      <c r="S16" s="7" t="s">
        <v>47</v>
      </c>
      <c r="T16" s="66">
        <f t="shared" si="8"/>
        <v>0</v>
      </c>
      <c r="U16" s="42">
        <f t="shared" si="9"/>
        <v>300</v>
      </c>
    </row>
    <row r="17" spans="1:25" x14ac:dyDescent="0.25">
      <c r="A17" s="17"/>
      <c r="B17" s="43" t="s">
        <v>92</v>
      </c>
      <c r="C17" s="44"/>
      <c r="D17" s="37"/>
      <c r="E17" s="7">
        <v>0</v>
      </c>
      <c r="F17" s="3">
        <v>0</v>
      </c>
      <c r="G17" s="7">
        <v>0</v>
      </c>
      <c r="H17" s="55">
        <f t="shared" si="5"/>
        <v>0</v>
      </c>
      <c r="I17" s="7">
        <v>0</v>
      </c>
      <c r="J17" s="3">
        <v>0</v>
      </c>
      <c r="K17" s="7">
        <v>0</v>
      </c>
      <c r="L17" s="59">
        <f t="shared" si="6"/>
        <v>0</v>
      </c>
      <c r="M17" s="3">
        <v>0</v>
      </c>
      <c r="N17" s="21">
        <v>0</v>
      </c>
      <c r="O17" s="3" t="s">
        <v>47</v>
      </c>
      <c r="P17" s="59">
        <f t="shared" si="7"/>
        <v>0</v>
      </c>
      <c r="Q17" s="3" t="s">
        <v>47</v>
      </c>
      <c r="R17" s="7">
        <v>5</v>
      </c>
      <c r="S17" s="7" t="s">
        <v>47</v>
      </c>
      <c r="T17" s="66">
        <f t="shared" si="8"/>
        <v>5</v>
      </c>
      <c r="U17" s="42">
        <f t="shared" si="9"/>
        <v>5</v>
      </c>
    </row>
    <row r="18" spans="1:25" x14ac:dyDescent="0.25">
      <c r="A18" s="17"/>
      <c r="B18" t="s">
        <v>64</v>
      </c>
      <c r="C18" s="18" t="s">
        <v>11</v>
      </c>
      <c r="D18" s="37"/>
      <c r="E18" s="7">
        <v>0</v>
      </c>
      <c r="F18" s="3">
        <v>100</v>
      </c>
      <c r="G18" s="7">
        <v>100</v>
      </c>
      <c r="H18" s="55">
        <f t="shared" si="5"/>
        <v>200</v>
      </c>
      <c r="I18" s="7">
        <v>0</v>
      </c>
      <c r="J18" s="3">
        <v>0</v>
      </c>
      <c r="K18" s="7">
        <v>0</v>
      </c>
      <c r="L18" s="59">
        <f t="shared" si="6"/>
        <v>0</v>
      </c>
      <c r="M18" s="3">
        <v>0</v>
      </c>
      <c r="N18" s="21">
        <v>0</v>
      </c>
      <c r="O18" s="32">
        <v>0</v>
      </c>
      <c r="P18" s="59">
        <f t="shared" si="7"/>
        <v>0</v>
      </c>
      <c r="Q18" s="3">
        <v>50</v>
      </c>
      <c r="R18" s="7">
        <v>0</v>
      </c>
      <c r="S18" s="7" t="s">
        <v>47</v>
      </c>
      <c r="T18" s="66">
        <f t="shared" si="8"/>
        <v>50</v>
      </c>
      <c r="U18" s="42">
        <f t="shared" si="9"/>
        <v>250</v>
      </c>
      <c r="V18" t="s">
        <v>47</v>
      </c>
    </row>
    <row r="19" spans="1:25" x14ac:dyDescent="0.25">
      <c r="A19" s="17"/>
      <c r="B19" t="s">
        <v>64</v>
      </c>
      <c r="C19" s="18" t="s">
        <v>51</v>
      </c>
      <c r="D19" s="37"/>
      <c r="E19" s="7">
        <v>0</v>
      </c>
      <c r="F19" s="3">
        <v>64</v>
      </c>
      <c r="G19" s="7">
        <v>120</v>
      </c>
      <c r="H19" s="55">
        <f t="shared" si="5"/>
        <v>184</v>
      </c>
      <c r="I19" s="7">
        <v>120</v>
      </c>
      <c r="J19" s="3">
        <v>74</v>
      </c>
      <c r="K19" s="7">
        <v>0</v>
      </c>
      <c r="L19" s="59">
        <f t="shared" si="6"/>
        <v>194</v>
      </c>
      <c r="M19" s="3">
        <v>456</v>
      </c>
      <c r="N19" s="21">
        <v>0</v>
      </c>
      <c r="O19" s="3">
        <v>252</v>
      </c>
      <c r="P19" s="59">
        <f t="shared" si="7"/>
        <v>708</v>
      </c>
      <c r="Q19" s="3">
        <v>0</v>
      </c>
      <c r="R19" s="7">
        <v>240</v>
      </c>
      <c r="S19" s="7" t="s">
        <v>47</v>
      </c>
      <c r="T19" s="66">
        <f t="shared" si="8"/>
        <v>240</v>
      </c>
      <c r="U19" s="42">
        <f t="shared" si="9"/>
        <v>1326</v>
      </c>
    </row>
    <row r="20" spans="1:25" ht="15.75" thickBot="1" x14ac:dyDescent="0.3">
      <c r="A20" s="88" t="s">
        <v>53</v>
      </c>
      <c r="B20" s="89"/>
      <c r="C20" s="90"/>
      <c r="D20" s="36"/>
      <c r="E20" s="6">
        <f t="shared" ref="E20:U20" si="10">SUM(E9:E19)</f>
        <v>16287.39</v>
      </c>
      <c r="F20" s="4">
        <f t="shared" si="10"/>
        <v>15855.62</v>
      </c>
      <c r="G20" s="6">
        <f t="shared" si="10"/>
        <v>9398.25</v>
      </c>
      <c r="H20" s="56">
        <f t="shared" si="10"/>
        <v>41541.26</v>
      </c>
      <c r="I20" s="39">
        <f t="shared" si="10"/>
        <v>20707.310000000001</v>
      </c>
      <c r="J20" s="40">
        <f t="shared" si="10"/>
        <v>15783.58</v>
      </c>
      <c r="K20" s="39">
        <f t="shared" si="10"/>
        <v>15336.52</v>
      </c>
      <c r="L20" s="60">
        <f t="shared" si="10"/>
        <v>51827.409999999996</v>
      </c>
      <c r="M20" s="40">
        <f t="shared" si="10"/>
        <v>17048.87</v>
      </c>
      <c r="N20" s="16">
        <f t="shared" si="10"/>
        <v>20129.23</v>
      </c>
      <c r="O20" s="4">
        <f t="shared" si="10"/>
        <v>13201</v>
      </c>
      <c r="P20" s="60">
        <f t="shared" si="10"/>
        <v>50379.1</v>
      </c>
      <c r="Q20" s="73">
        <f t="shared" si="10"/>
        <v>16702.900000000001</v>
      </c>
      <c r="R20" s="6">
        <f t="shared" si="10"/>
        <v>14787</v>
      </c>
      <c r="S20" s="6">
        <f t="shared" si="10"/>
        <v>0</v>
      </c>
      <c r="T20" s="67">
        <f t="shared" si="10"/>
        <v>31489.9</v>
      </c>
      <c r="U20" s="39">
        <f t="shared" si="10"/>
        <v>175237.67</v>
      </c>
    </row>
    <row r="21" spans="1:25" x14ac:dyDescent="0.25">
      <c r="A21" s="22" t="s">
        <v>24</v>
      </c>
      <c r="B21" s="23"/>
      <c r="C21" s="24"/>
      <c r="D21" s="35" t="s">
        <v>82</v>
      </c>
      <c r="E21" s="7"/>
      <c r="F21" s="3"/>
      <c r="G21" s="7"/>
      <c r="H21" s="55"/>
      <c r="I21" s="7"/>
      <c r="J21" s="3"/>
      <c r="K21" s="7"/>
      <c r="L21" s="59"/>
      <c r="M21" s="3"/>
      <c r="N21" s="21"/>
      <c r="O21" s="3"/>
      <c r="P21" s="59"/>
      <c r="Q21" s="71"/>
      <c r="R21" s="7"/>
      <c r="S21" s="7"/>
      <c r="T21" s="66"/>
      <c r="U21" s="42"/>
    </row>
    <row r="22" spans="1:25" x14ac:dyDescent="0.25">
      <c r="A22" s="17"/>
      <c r="B22" t="s">
        <v>61</v>
      </c>
      <c r="C22" s="18"/>
      <c r="D22" s="35">
        <v>60881.46</v>
      </c>
      <c r="E22" s="7">
        <v>5073.46</v>
      </c>
      <c r="F22" s="3">
        <v>5073.46</v>
      </c>
      <c r="G22" s="7">
        <v>5073.46</v>
      </c>
      <c r="H22" s="55">
        <f>SUM(E22:G22)</f>
        <v>15220.380000000001</v>
      </c>
      <c r="I22" s="7">
        <v>5073.46</v>
      </c>
      <c r="J22" s="32">
        <v>5073.46</v>
      </c>
      <c r="K22" s="42">
        <v>5073.46</v>
      </c>
      <c r="L22" s="59">
        <f>SUM(I22:K22)</f>
        <v>15220.380000000001</v>
      </c>
      <c r="M22" s="32">
        <v>5073.46</v>
      </c>
      <c r="N22" s="21">
        <v>5073.46</v>
      </c>
      <c r="O22" s="3">
        <v>5073.46</v>
      </c>
      <c r="P22" s="59">
        <f>SUM(M22:O22)</f>
        <v>15220.380000000001</v>
      </c>
      <c r="Q22" s="42">
        <v>5073.46</v>
      </c>
      <c r="R22" s="7">
        <v>5073.46</v>
      </c>
      <c r="S22" s="7" t="s">
        <v>47</v>
      </c>
      <c r="T22" s="66">
        <f>SUM(Q22:S22)</f>
        <v>10146.92</v>
      </c>
      <c r="U22" s="42">
        <f>SUM(H22,L22,P22, T22)</f>
        <v>55808.06</v>
      </c>
      <c r="V22" t="s">
        <v>47</v>
      </c>
    </row>
    <row r="23" spans="1:25" x14ac:dyDescent="0.25">
      <c r="A23" s="17"/>
      <c r="B23" s="33" t="s">
        <v>68</v>
      </c>
      <c r="C23" s="34"/>
      <c r="D23" s="35"/>
      <c r="E23" s="7"/>
      <c r="F23" s="3"/>
      <c r="G23" s="7"/>
      <c r="H23" s="55"/>
      <c r="I23" s="7"/>
      <c r="J23" s="32"/>
      <c r="K23" s="42"/>
      <c r="L23" s="59"/>
      <c r="M23" s="32"/>
      <c r="N23" s="21"/>
      <c r="O23" s="3"/>
      <c r="P23" s="59"/>
      <c r="Q23" s="7"/>
      <c r="R23" s="7"/>
      <c r="S23" s="7"/>
      <c r="T23" s="66"/>
      <c r="U23" s="42"/>
    </row>
    <row r="24" spans="1:25" x14ac:dyDescent="0.25">
      <c r="A24" s="17"/>
      <c r="B24" s="33" t="s">
        <v>69</v>
      </c>
      <c r="C24" s="34"/>
      <c r="D24" s="35"/>
      <c r="E24" s="7"/>
      <c r="F24" s="3"/>
      <c r="G24" s="7"/>
      <c r="H24" s="55"/>
      <c r="I24" s="7"/>
      <c r="J24" s="32"/>
      <c r="K24" s="42"/>
      <c r="L24" s="59"/>
      <c r="M24" s="32"/>
      <c r="N24" s="21"/>
      <c r="O24" s="3"/>
      <c r="P24" s="59"/>
      <c r="Q24" s="7"/>
      <c r="R24" s="7"/>
      <c r="S24" s="7"/>
      <c r="T24" s="66"/>
      <c r="U24" s="42"/>
    </row>
    <row r="25" spans="1:25" x14ac:dyDescent="0.25">
      <c r="A25" s="17"/>
      <c r="B25" t="s">
        <v>62</v>
      </c>
      <c r="C25" s="18" t="s">
        <v>47</v>
      </c>
      <c r="D25" s="35">
        <v>20750.64</v>
      </c>
      <c r="E25" s="7">
        <v>0</v>
      </c>
      <c r="F25" s="3">
        <v>155.43</v>
      </c>
      <c r="G25" s="7">
        <v>1729.22</v>
      </c>
      <c r="H25" s="55">
        <f t="shared" ref="H25:H40" si="11">SUM(E25:G25)</f>
        <v>1884.65</v>
      </c>
      <c r="I25" s="7">
        <v>0</v>
      </c>
      <c r="J25" s="32">
        <v>3458.44</v>
      </c>
      <c r="K25" s="42">
        <v>0</v>
      </c>
      <c r="L25" s="59">
        <f t="shared" ref="L25:L40" si="12">SUM(I25:K25)</f>
        <v>3458.44</v>
      </c>
      <c r="M25" s="32">
        <v>1729.22</v>
      </c>
      <c r="N25" s="21">
        <v>1729.22</v>
      </c>
      <c r="O25" s="3">
        <v>1729.22</v>
      </c>
      <c r="P25" s="59">
        <f t="shared" ref="P25:P40" si="13">SUM(M25:O25)</f>
        <v>5187.66</v>
      </c>
      <c r="Q25" s="7">
        <v>1729.22</v>
      </c>
      <c r="R25" s="7">
        <v>1729.22</v>
      </c>
      <c r="S25" s="7" t="s">
        <v>47</v>
      </c>
      <c r="T25" s="66">
        <f>SUM(Q25:S25)</f>
        <v>3458.44</v>
      </c>
      <c r="U25" s="42">
        <f t="shared" ref="U25:U41" si="14">SUM(H25,L25,P25,T25)</f>
        <v>13989.19</v>
      </c>
      <c r="V25" s="45" t="s">
        <v>47</v>
      </c>
      <c r="W25" s="45" t="s">
        <v>47</v>
      </c>
    </row>
    <row r="26" spans="1:25" x14ac:dyDescent="0.25">
      <c r="A26" s="17"/>
      <c r="B26" t="s">
        <v>25</v>
      </c>
      <c r="C26" s="18"/>
      <c r="D26" s="35">
        <v>4360</v>
      </c>
      <c r="E26" s="7">
        <v>0</v>
      </c>
      <c r="F26" s="3">
        <v>433.89</v>
      </c>
      <c r="G26" s="7">
        <v>867.6</v>
      </c>
      <c r="H26" s="55">
        <f t="shared" si="11"/>
        <v>1301.49</v>
      </c>
      <c r="I26" s="7">
        <v>295.85000000000002</v>
      </c>
      <c r="J26" s="32">
        <v>193.62</v>
      </c>
      <c r="K26" s="42">
        <v>74.83</v>
      </c>
      <c r="L26" s="59">
        <f t="shared" si="12"/>
        <v>564.30000000000007</v>
      </c>
      <c r="M26" s="32">
        <v>26.81</v>
      </c>
      <c r="N26" s="63">
        <v>175</v>
      </c>
      <c r="O26" s="3">
        <v>586.14</v>
      </c>
      <c r="P26" s="59">
        <f t="shared" si="13"/>
        <v>787.95</v>
      </c>
      <c r="Q26" s="7">
        <v>557.86</v>
      </c>
      <c r="R26" s="7">
        <v>227.08</v>
      </c>
      <c r="S26" s="42" t="s">
        <v>47</v>
      </c>
      <c r="T26" s="66">
        <f t="shared" ref="T26:T40" si="15">SUM(Q26:S26)</f>
        <v>784.94</v>
      </c>
      <c r="U26" s="42">
        <f t="shared" si="14"/>
        <v>3438.68</v>
      </c>
      <c r="V26" t="s">
        <v>47</v>
      </c>
    </row>
    <row r="27" spans="1:25" x14ac:dyDescent="0.25">
      <c r="A27" s="17"/>
      <c r="B27" s="43" t="s">
        <v>74</v>
      </c>
      <c r="C27" s="44"/>
      <c r="D27" s="35">
        <v>0</v>
      </c>
      <c r="E27" s="7">
        <v>0</v>
      </c>
      <c r="F27" s="3">
        <v>94.86</v>
      </c>
      <c r="G27" s="42">
        <v>0</v>
      </c>
      <c r="H27" s="55">
        <f>SUM(E27:G27)</f>
        <v>94.86</v>
      </c>
      <c r="I27" s="7">
        <v>94.43</v>
      </c>
      <c r="J27" s="32">
        <v>0</v>
      </c>
      <c r="K27" s="42">
        <v>0</v>
      </c>
      <c r="L27" s="59">
        <f>SUM(I27:K27)</f>
        <v>94.43</v>
      </c>
      <c r="M27" s="32">
        <v>0</v>
      </c>
      <c r="N27" s="21">
        <v>0</v>
      </c>
      <c r="O27" s="3">
        <v>0</v>
      </c>
      <c r="P27" s="59">
        <f>SUM(M27:O27)</f>
        <v>0</v>
      </c>
      <c r="Q27" s="7">
        <v>0</v>
      </c>
      <c r="R27" s="7">
        <v>0</v>
      </c>
      <c r="S27" s="42" t="s">
        <v>47</v>
      </c>
      <c r="T27" s="66">
        <f>SUM(Q27:S27)</f>
        <v>0</v>
      </c>
      <c r="U27" s="42">
        <f>SUM(H27,L27,P27,T27)</f>
        <v>189.29000000000002</v>
      </c>
    </row>
    <row r="28" spans="1:25" x14ac:dyDescent="0.25">
      <c r="A28" s="17"/>
      <c r="B28" t="s">
        <v>90</v>
      </c>
      <c r="C28" s="18"/>
      <c r="D28" s="35">
        <v>8411</v>
      </c>
      <c r="E28" s="7">
        <v>700.95</v>
      </c>
      <c r="F28" s="3">
        <v>700.95</v>
      </c>
      <c r="G28" s="7">
        <v>700.95</v>
      </c>
      <c r="H28" s="55">
        <f t="shared" si="11"/>
        <v>2102.8500000000004</v>
      </c>
      <c r="I28" s="7">
        <v>700.95</v>
      </c>
      <c r="J28" s="32">
        <v>700.95</v>
      </c>
      <c r="K28" s="42">
        <v>700.95</v>
      </c>
      <c r="L28" s="59">
        <f t="shared" si="12"/>
        <v>2102.8500000000004</v>
      </c>
      <c r="M28" s="32">
        <v>700.95</v>
      </c>
      <c r="N28" s="21">
        <v>700.95</v>
      </c>
      <c r="O28" s="3">
        <v>350.47</v>
      </c>
      <c r="P28" s="59">
        <f t="shared" si="13"/>
        <v>1752.3700000000001</v>
      </c>
      <c r="Q28" s="7">
        <v>0</v>
      </c>
      <c r="R28" s="7">
        <v>0</v>
      </c>
      <c r="S28" s="7" t="s">
        <v>47</v>
      </c>
      <c r="T28" s="66">
        <f t="shared" si="15"/>
        <v>0</v>
      </c>
      <c r="U28" s="42">
        <f t="shared" si="14"/>
        <v>5958.0700000000006</v>
      </c>
      <c r="V28" t="s">
        <v>47</v>
      </c>
    </row>
    <row r="29" spans="1:25" x14ac:dyDescent="0.25">
      <c r="A29" s="17"/>
      <c r="B29" t="s">
        <v>89</v>
      </c>
      <c r="C29" s="18"/>
      <c r="D29" s="35">
        <v>5408</v>
      </c>
      <c r="E29" s="7">
        <v>450.66</v>
      </c>
      <c r="F29" s="3">
        <v>450.65</v>
      </c>
      <c r="G29" s="7">
        <v>450.66</v>
      </c>
      <c r="H29" s="55">
        <f t="shared" si="11"/>
        <v>1351.97</v>
      </c>
      <c r="I29" s="7">
        <v>450.66</v>
      </c>
      <c r="J29" s="32">
        <v>450.65</v>
      </c>
      <c r="K29" s="42">
        <v>450.66</v>
      </c>
      <c r="L29" s="59">
        <f t="shared" si="12"/>
        <v>1351.97</v>
      </c>
      <c r="M29" s="32">
        <v>450.67</v>
      </c>
      <c r="N29" s="21">
        <v>450.66</v>
      </c>
      <c r="O29" s="3">
        <v>450.65</v>
      </c>
      <c r="P29" s="59">
        <f t="shared" si="13"/>
        <v>1351.98</v>
      </c>
      <c r="Q29" s="84">
        <v>450.66</v>
      </c>
      <c r="R29" s="84">
        <v>450.66</v>
      </c>
      <c r="S29" s="84" t="s">
        <v>47</v>
      </c>
      <c r="T29" s="66">
        <f t="shared" si="15"/>
        <v>901.32</v>
      </c>
      <c r="U29" s="42">
        <f t="shared" si="14"/>
        <v>4957.24</v>
      </c>
      <c r="Y29" t="s">
        <v>47</v>
      </c>
    </row>
    <row r="30" spans="1:25" x14ac:dyDescent="0.25">
      <c r="A30" s="17"/>
      <c r="B30" t="s">
        <v>70</v>
      </c>
      <c r="C30" s="18"/>
      <c r="D30" s="35">
        <v>4733</v>
      </c>
      <c r="E30" s="7">
        <v>394.39</v>
      </c>
      <c r="F30" s="3">
        <v>394.38</v>
      </c>
      <c r="G30" s="7">
        <v>394.4</v>
      </c>
      <c r="H30" s="55">
        <f t="shared" si="11"/>
        <v>1183.17</v>
      </c>
      <c r="I30" s="7">
        <v>394.39</v>
      </c>
      <c r="J30" s="32">
        <v>394.39</v>
      </c>
      <c r="K30" s="42">
        <v>394.38</v>
      </c>
      <c r="L30" s="59">
        <f t="shared" si="12"/>
        <v>1183.1599999999999</v>
      </c>
      <c r="M30" s="32">
        <v>394.39</v>
      </c>
      <c r="N30" s="21">
        <v>394.4</v>
      </c>
      <c r="O30" s="3">
        <v>394.38</v>
      </c>
      <c r="P30" s="59">
        <f t="shared" si="13"/>
        <v>1183.17</v>
      </c>
      <c r="Q30" s="71">
        <v>394.39</v>
      </c>
      <c r="R30" s="71">
        <v>394.39</v>
      </c>
      <c r="S30" s="71" t="s">
        <v>47</v>
      </c>
      <c r="T30" s="66">
        <f t="shared" si="15"/>
        <v>788.78</v>
      </c>
      <c r="U30" s="42">
        <f t="shared" si="14"/>
        <v>4338.28</v>
      </c>
      <c r="V30" s="3" t="s">
        <v>47</v>
      </c>
      <c r="W30" s="3" t="s">
        <v>47</v>
      </c>
    </row>
    <row r="31" spans="1:25" x14ac:dyDescent="0.25">
      <c r="A31" s="17"/>
      <c r="B31" t="s">
        <v>88</v>
      </c>
      <c r="C31" s="18"/>
      <c r="D31" s="35">
        <v>19480</v>
      </c>
      <c r="E31" s="7">
        <v>811.82</v>
      </c>
      <c r="F31" s="3">
        <v>811.84</v>
      </c>
      <c r="G31" s="7">
        <v>811.82</v>
      </c>
      <c r="H31" s="55">
        <f t="shared" si="11"/>
        <v>2435.48</v>
      </c>
      <c r="I31" s="7">
        <v>811.83</v>
      </c>
      <c r="J31" s="32">
        <v>811.82</v>
      </c>
      <c r="K31" s="42">
        <v>811.83</v>
      </c>
      <c r="L31" s="59">
        <f t="shared" si="12"/>
        <v>2435.48</v>
      </c>
      <c r="M31" s="32">
        <v>811.83</v>
      </c>
      <c r="N31" s="21">
        <v>811.82</v>
      </c>
      <c r="O31" s="3">
        <v>1321.94</v>
      </c>
      <c r="P31" s="59">
        <f t="shared" si="13"/>
        <v>2945.59</v>
      </c>
      <c r="Q31" s="7">
        <v>1624.02</v>
      </c>
      <c r="R31" s="7">
        <v>1624.02</v>
      </c>
      <c r="S31" s="7" t="s">
        <v>47</v>
      </c>
      <c r="T31" s="66">
        <f t="shared" si="15"/>
        <v>3248.04</v>
      </c>
      <c r="U31" s="42">
        <f t="shared" si="14"/>
        <v>11064.59</v>
      </c>
    </row>
    <row r="32" spans="1:25" x14ac:dyDescent="0.25">
      <c r="A32" s="17"/>
      <c r="B32" t="s">
        <v>71</v>
      </c>
      <c r="C32" s="18"/>
      <c r="D32" s="35">
        <v>7753</v>
      </c>
      <c r="E32" s="7">
        <v>646.12</v>
      </c>
      <c r="F32" s="3">
        <v>646.11</v>
      </c>
      <c r="G32" s="7">
        <v>646.12</v>
      </c>
      <c r="H32" s="55">
        <f t="shared" si="11"/>
        <v>1938.35</v>
      </c>
      <c r="I32" s="7">
        <v>646.11</v>
      </c>
      <c r="J32" s="32">
        <v>646.12</v>
      </c>
      <c r="K32" s="42">
        <v>646.11</v>
      </c>
      <c r="L32" s="59">
        <f t="shared" si="12"/>
        <v>1938.3400000000001</v>
      </c>
      <c r="M32" s="32">
        <v>646.12</v>
      </c>
      <c r="N32" s="21">
        <v>646.11</v>
      </c>
      <c r="O32" s="32">
        <v>646.12</v>
      </c>
      <c r="P32" s="59">
        <f t="shared" si="13"/>
        <v>1938.35</v>
      </c>
      <c r="Q32" s="7">
        <v>646.11</v>
      </c>
      <c r="R32" s="7">
        <v>646.12</v>
      </c>
      <c r="S32" s="7" t="s">
        <v>47</v>
      </c>
      <c r="T32" s="66">
        <f t="shared" si="15"/>
        <v>1292.23</v>
      </c>
      <c r="U32" s="42">
        <f t="shared" si="14"/>
        <v>7107.27</v>
      </c>
      <c r="V32" t="s">
        <v>47</v>
      </c>
    </row>
    <row r="33" spans="1:23" x14ac:dyDescent="0.25">
      <c r="A33" s="17"/>
      <c r="B33" t="s">
        <v>72</v>
      </c>
      <c r="C33" s="18"/>
      <c r="D33" s="35">
        <v>6508</v>
      </c>
      <c r="E33" s="7">
        <v>542.36</v>
      </c>
      <c r="F33" s="3">
        <v>542.36</v>
      </c>
      <c r="G33" s="7">
        <v>542.38</v>
      </c>
      <c r="H33" s="55">
        <f t="shared" si="11"/>
        <v>1627.1</v>
      </c>
      <c r="I33" s="7">
        <v>542.36</v>
      </c>
      <c r="J33" s="32">
        <v>542.36</v>
      </c>
      <c r="K33" s="42">
        <v>542.36</v>
      </c>
      <c r="L33" s="59">
        <f t="shared" si="12"/>
        <v>1627.08</v>
      </c>
      <c r="M33" s="32">
        <v>542.36</v>
      </c>
      <c r="N33" s="21">
        <v>542.38</v>
      </c>
      <c r="O33" s="3">
        <v>542.36</v>
      </c>
      <c r="P33" s="59">
        <f t="shared" si="13"/>
        <v>1627.1</v>
      </c>
      <c r="Q33" s="7">
        <v>542.36</v>
      </c>
      <c r="R33" s="7">
        <v>542.36</v>
      </c>
      <c r="S33" s="7" t="s">
        <v>47</v>
      </c>
      <c r="T33" s="66">
        <f t="shared" si="15"/>
        <v>1084.72</v>
      </c>
      <c r="U33" s="42">
        <f t="shared" si="14"/>
        <v>5966</v>
      </c>
      <c r="V33" t="s">
        <v>47</v>
      </c>
    </row>
    <row r="34" spans="1:23" x14ac:dyDescent="0.25">
      <c r="A34" s="17"/>
      <c r="B34" t="s">
        <v>73</v>
      </c>
      <c r="C34" s="18"/>
      <c r="D34" s="35">
        <v>3189</v>
      </c>
      <c r="E34" s="7">
        <v>265.75</v>
      </c>
      <c r="F34" s="3">
        <v>265.74</v>
      </c>
      <c r="G34" s="7">
        <v>265.75</v>
      </c>
      <c r="H34" s="55">
        <f t="shared" si="11"/>
        <v>797.24</v>
      </c>
      <c r="I34" s="7">
        <v>265.75</v>
      </c>
      <c r="J34" s="32">
        <v>265.74</v>
      </c>
      <c r="K34" s="42">
        <v>265.74</v>
      </c>
      <c r="L34" s="59">
        <f t="shared" si="12"/>
        <v>797.23</v>
      </c>
      <c r="M34" s="32">
        <v>132.88</v>
      </c>
      <c r="N34" s="21">
        <v>0</v>
      </c>
      <c r="O34" s="3">
        <v>0</v>
      </c>
      <c r="P34" s="59">
        <f t="shared" si="13"/>
        <v>132.88</v>
      </c>
      <c r="Q34" s="7">
        <v>0</v>
      </c>
      <c r="R34" s="7">
        <v>0</v>
      </c>
      <c r="S34" s="7" t="s">
        <v>47</v>
      </c>
      <c r="T34" s="66">
        <f t="shared" si="15"/>
        <v>0</v>
      </c>
      <c r="U34" s="42">
        <f t="shared" si="14"/>
        <v>1727.35</v>
      </c>
    </row>
    <row r="35" spans="1:23" x14ac:dyDescent="0.25">
      <c r="A35" s="17"/>
      <c r="B35" t="s">
        <v>26</v>
      </c>
      <c r="C35" s="18"/>
      <c r="D35" s="35">
        <v>12084</v>
      </c>
      <c r="E35" s="7">
        <v>925.55</v>
      </c>
      <c r="F35" s="3">
        <v>925.57</v>
      </c>
      <c r="G35" s="7">
        <v>925.52</v>
      </c>
      <c r="H35" s="55">
        <f t="shared" si="11"/>
        <v>2776.64</v>
      </c>
      <c r="I35" s="7">
        <v>925.55</v>
      </c>
      <c r="J35" s="32">
        <v>925.57</v>
      </c>
      <c r="K35" s="42">
        <v>925.57</v>
      </c>
      <c r="L35" s="59">
        <f t="shared" si="12"/>
        <v>2776.69</v>
      </c>
      <c r="M35" s="32">
        <v>903.51</v>
      </c>
      <c r="N35" s="21">
        <v>881.5</v>
      </c>
      <c r="O35" s="32">
        <v>944.31</v>
      </c>
      <c r="P35" s="59">
        <f t="shared" si="13"/>
        <v>2729.3199999999997</v>
      </c>
      <c r="Q35" s="7">
        <v>1007.1</v>
      </c>
      <c r="R35" s="7">
        <v>1007.09</v>
      </c>
      <c r="S35" s="7" t="s">
        <v>47</v>
      </c>
      <c r="T35" s="66">
        <f t="shared" si="15"/>
        <v>2014.19</v>
      </c>
      <c r="U35" s="42">
        <f t="shared" si="14"/>
        <v>10296.84</v>
      </c>
    </row>
    <row r="36" spans="1:23" x14ac:dyDescent="0.25">
      <c r="A36" s="17"/>
      <c r="B36" t="s">
        <v>65</v>
      </c>
      <c r="C36" s="18"/>
      <c r="D36" s="35"/>
      <c r="E36" s="7">
        <v>0</v>
      </c>
      <c r="F36" s="3">
        <v>63.81</v>
      </c>
      <c r="G36" s="7">
        <v>0</v>
      </c>
      <c r="H36" s="55">
        <f>SUM(E36:G36)</f>
        <v>63.81</v>
      </c>
      <c r="I36" s="7">
        <v>0</v>
      </c>
      <c r="J36" s="32">
        <v>-357.05</v>
      </c>
      <c r="K36" s="42">
        <v>0</v>
      </c>
      <c r="L36" s="59">
        <f t="shared" si="12"/>
        <v>-357.05</v>
      </c>
      <c r="M36" s="32">
        <v>0</v>
      </c>
      <c r="N36" s="21">
        <v>84.62</v>
      </c>
      <c r="O36" s="32">
        <v>15</v>
      </c>
      <c r="P36" s="59">
        <f t="shared" si="13"/>
        <v>99.62</v>
      </c>
      <c r="Q36" s="7">
        <v>0</v>
      </c>
      <c r="R36" s="97">
        <v>-355.69</v>
      </c>
      <c r="S36" s="7" t="s">
        <v>47</v>
      </c>
      <c r="T36" s="66">
        <f t="shared" si="15"/>
        <v>-355.69</v>
      </c>
      <c r="U36" s="42">
        <f t="shared" si="14"/>
        <v>-549.30999999999995</v>
      </c>
      <c r="V36" s="45" t="s">
        <v>93</v>
      </c>
    </row>
    <row r="37" spans="1:23" x14ac:dyDescent="0.25">
      <c r="A37" s="17"/>
      <c r="B37" t="s">
        <v>56</v>
      </c>
      <c r="C37" s="18"/>
      <c r="D37" s="35">
        <v>1283.28</v>
      </c>
      <c r="E37" s="7">
        <v>106.94</v>
      </c>
      <c r="F37" s="3">
        <v>106.94</v>
      </c>
      <c r="G37" s="7">
        <v>106.94</v>
      </c>
      <c r="H37" s="55">
        <f t="shared" si="11"/>
        <v>320.82</v>
      </c>
      <c r="I37" s="7">
        <v>106.94</v>
      </c>
      <c r="J37" s="32">
        <v>106.94</v>
      </c>
      <c r="K37" s="42">
        <v>106.94</v>
      </c>
      <c r="L37" s="59">
        <f t="shared" si="12"/>
        <v>320.82</v>
      </c>
      <c r="M37" s="32">
        <v>106.94</v>
      </c>
      <c r="N37" s="21">
        <v>107.23</v>
      </c>
      <c r="O37" s="32">
        <v>110.34</v>
      </c>
      <c r="P37" s="59">
        <f t="shared" si="13"/>
        <v>324.51</v>
      </c>
      <c r="Q37" s="42">
        <v>107.34</v>
      </c>
      <c r="R37" s="7">
        <v>107.34</v>
      </c>
      <c r="S37" s="7" t="s">
        <v>47</v>
      </c>
      <c r="T37" s="66">
        <f t="shared" si="15"/>
        <v>214.68</v>
      </c>
      <c r="U37" s="42">
        <f t="shared" si="14"/>
        <v>1180.83</v>
      </c>
    </row>
    <row r="38" spans="1:23" x14ac:dyDescent="0.25">
      <c r="A38" s="17"/>
      <c r="B38" t="s">
        <v>57</v>
      </c>
      <c r="C38" s="18"/>
      <c r="D38" s="35">
        <v>130.25</v>
      </c>
      <c r="E38" s="7">
        <v>130.25</v>
      </c>
      <c r="F38" s="3">
        <v>0</v>
      </c>
      <c r="G38" s="7">
        <v>0</v>
      </c>
      <c r="H38" s="55">
        <f t="shared" si="11"/>
        <v>130.25</v>
      </c>
      <c r="I38" s="7">
        <v>0</v>
      </c>
      <c r="J38" s="3">
        <v>0</v>
      </c>
      <c r="K38" s="7">
        <v>0</v>
      </c>
      <c r="L38" s="59">
        <f t="shared" si="12"/>
        <v>0</v>
      </c>
      <c r="M38" s="3">
        <v>0</v>
      </c>
      <c r="N38" s="21">
        <v>0</v>
      </c>
      <c r="O38" s="32">
        <v>0</v>
      </c>
      <c r="P38" s="59">
        <f t="shared" si="13"/>
        <v>0</v>
      </c>
      <c r="Q38" s="7">
        <v>0</v>
      </c>
      <c r="R38" s="7">
        <v>0</v>
      </c>
      <c r="S38" s="7" t="s">
        <v>47</v>
      </c>
      <c r="T38" s="66">
        <f t="shared" si="15"/>
        <v>0</v>
      </c>
      <c r="U38" s="42">
        <f t="shared" si="14"/>
        <v>130.25</v>
      </c>
    </row>
    <row r="39" spans="1:23" x14ac:dyDescent="0.25">
      <c r="A39" s="17"/>
      <c r="B39" t="s">
        <v>63</v>
      </c>
      <c r="C39" s="18"/>
      <c r="D39" s="35">
        <v>0</v>
      </c>
      <c r="E39" s="7">
        <v>0</v>
      </c>
      <c r="F39" s="3">
        <v>0</v>
      </c>
      <c r="G39" s="7">
        <v>100</v>
      </c>
      <c r="H39" s="55">
        <f t="shared" si="11"/>
        <v>100</v>
      </c>
      <c r="I39" s="7">
        <v>0</v>
      </c>
      <c r="J39" s="3">
        <v>0</v>
      </c>
      <c r="K39" s="7">
        <v>0</v>
      </c>
      <c r="L39" s="59">
        <f t="shared" si="12"/>
        <v>0</v>
      </c>
      <c r="M39" s="3">
        <v>0</v>
      </c>
      <c r="N39" s="21">
        <v>0</v>
      </c>
      <c r="O39" s="32">
        <v>0</v>
      </c>
      <c r="P39" s="59">
        <f>SUM(M39:O39)</f>
        <v>0</v>
      </c>
      <c r="Q39" s="7">
        <v>0</v>
      </c>
      <c r="R39" s="7">
        <v>0</v>
      </c>
      <c r="S39" s="7" t="s">
        <v>47</v>
      </c>
      <c r="T39" s="66">
        <f t="shared" si="15"/>
        <v>0</v>
      </c>
      <c r="U39" s="42">
        <f>SUM(H39,L39,P39,T39)</f>
        <v>100</v>
      </c>
      <c r="V39" s="45"/>
      <c r="W39" t="s">
        <v>47</v>
      </c>
    </row>
    <row r="40" spans="1:23" x14ac:dyDescent="0.25">
      <c r="A40" s="17"/>
      <c r="B40" t="s">
        <v>87</v>
      </c>
      <c r="C40" s="18"/>
      <c r="D40" s="35">
        <v>0</v>
      </c>
      <c r="E40" s="7">
        <v>0</v>
      </c>
      <c r="F40" s="3">
        <v>0</v>
      </c>
      <c r="G40" s="7">
        <v>0</v>
      </c>
      <c r="H40" s="55">
        <f t="shared" si="11"/>
        <v>0</v>
      </c>
      <c r="I40" s="7">
        <v>0</v>
      </c>
      <c r="J40" s="3">
        <v>0</v>
      </c>
      <c r="K40" s="7">
        <v>0</v>
      </c>
      <c r="L40" s="59">
        <f t="shared" si="12"/>
        <v>0</v>
      </c>
      <c r="M40" s="3">
        <v>0</v>
      </c>
      <c r="N40" s="21">
        <v>0</v>
      </c>
      <c r="O40" s="64">
        <v>154.44</v>
      </c>
      <c r="P40" s="59">
        <f t="shared" si="13"/>
        <v>154.44</v>
      </c>
      <c r="Q40" s="72">
        <v>0</v>
      </c>
      <c r="R40" s="72">
        <v>0</v>
      </c>
      <c r="S40" s="72" t="s">
        <v>47</v>
      </c>
      <c r="T40" s="66">
        <f t="shared" si="15"/>
        <v>0</v>
      </c>
      <c r="U40" s="42">
        <f t="shared" si="14"/>
        <v>154.44</v>
      </c>
      <c r="V40" t="s">
        <v>47</v>
      </c>
    </row>
    <row r="41" spans="1:23" s="2" customFormat="1" ht="15.75" thickBot="1" x14ac:dyDescent="0.3">
      <c r="A41" s="88" t="s">
        <v>52</v>
      </c>
      <c r="B41" s="89"/>
      <c r="C41" s="90"/>
      <c r="D41" s="36">
        <f t="shared" ref="D41:T41" si="16">SUM(D22:D40)</f>
        <v>154971.63</v>
      </c>
      <c r="E41" s="6">
        <f t="shared" si="16"/>
        <v>10048.25</v>
      </c>
      <c r="F41" s="4">
        <f t="shared" si="16"/>
        <v>10665.99</v>
      </c>
      <c r="G41" s="6">
        <f t="shared" si="16"/>
        <v>12614.820000000002</v>
      </c>
      <c r="H41" s="56">
        <f t="shared" si="16"/>
        <v>33329.06</v>
      </c>
      <c r="I41" s="6">
        <f t="shared" si="16"/>
        <v>10308.280000000001</v>
      </c>
      <c r="J41" s="4">
        <f t="shared" si="16"/>
        <v>13213.010000000002</v>
      </c>
      <c r="K41" s="6">
        <f t="shared" si="16"/>
        <v>9992.83</v>
      </c>
      <c r="L41" s="60">
        <f t="shared" si="16"/>
        <v>33514.119999999995</v>
      </c>
      <c r="M41" s="4">
        <f t="shared" si="16"/>
        <v>11519.140000000001</v>
      </c>
      <c r="N41" s="16">
        <f t="shared" si="16"/>
        <v>11597.35</v>
      </c>
      <c r="O41" s="4">
        <f t="shared" si="16"/>
        <v>12318.830000000002</v>
      </c>
      <c r="P41" s="60">
        <f t="shared" si="16"/>
        <v>35435.320000000007</v>
      </c>
      <c r="Q41" s="79">
        <f t="shared" si="16"/>
        <v>12132.520000000002</v>
      </c>
      <c r="R41" s="77">
        <f t="shared" si="16"/>
        <v>11446.050000000001</v>
      </c>
      <c r="S41" s="77">
        <f>SUM(S22:S40)</f>
        <v>0</v>
      </c>
      <c r="T41" s="67">
        <f t="shared" si="16"/>
        <v>23578.570000000003</v>
      </c>
      <c r="U41" s="39">
        <f t="shared" si="14"/>
        <v>125857.07</v>
      </c>
    </row>
    <row r="42" spans="1:23" x14ac:dyDescent="0.25">
      <c r="A42" s="91" t="s">
        <v>27</v>
      </c>
      <c r="B42" s="92"/>
      <c r="C42" s="93"/>
      <c r="D42" s="51" t="s">
        <v>83</v>
      </c>
      <c r="E42" s="7"/>
      <c r="F42" s="3" t="s">
        <v>47</v>
      </c>
      <c r="G42" s="7"/>
      <c r="H42" s="55"/>
      <c r="I42" s="7"/>
      <c r="J42" s="3"/>
      <c r="K42" s="7"/>
      <c r="L42" s="59"/>
      <c r="M42" s="3"/>
      <c r="N42" s="21"/>
      <c r="O42" s="3"/>
      <c r="P42" s="59"/>
      <c r="Q42" s="74"/>
      <c r="R42" s="71"/>
      <c r="S42" s="71"/>
      <c r="T42" s="66"/>
      <c r="U42" s="42"/>
    </row>
    <row r="43" spans="1:23" x14ac:dyDescent="0.25">
      <c r="A43" s="17"/>
      <c r="B43" t="s">
        <v>28</v>
      </c>
      <c r="C43" s="18"/>
      <c r="D43" s="35">
        <v>0</v>
      </c>
      <c r="E43" s="7">
        <v>0</v>
      </c>
      <c r="F43" s="3">
        <v>150</v>
      </c>
      <c r="G43" s="7">
        <v>0</v>
      </c>
      <c r="H43" s="55">
        <f>SUM(E43:G43)</f>
        <v>150</v>
      </c>
      <c r="I43" s="7">
        <v>0</v>
      </c>
      <c r="J43" s="3">
        <v>0</v>
      </c>
      <c r="K43" s="7">
        <v>0</v>
      </c>
      <c r="L43" s="59">
        <f>SUM(I43:K43)</f>
        <v>0</v>
      </c>
      <c r="M43" s="3">
        <v>0</v>
      </c>
      <c r="N43" s="21">
        <v>0</v>
      </c>
      <c r="O43" s="3">
        <v>0</v>
      </c>
      <c r="P43" s="59">
        <f>SUM(M43:O43)</f>
        <v>0</v>
      </c>
      <c r="Q43" s="75">
        <v>0</v>
      </c>
      <c r="R43" s="7">
        <v>0</v>
      </c>
      <c r="S43" s="7" t="s">
        <v>47</v>
      </c>
      <c r="T43" s="66">
        <f>SUM(Q43:S43)</f>
        <v>0</v>
      </c>
      <c r="U43" s="42">
        <f t="shared" ref="U43" si="17">SUM(H43,L43,P43, T43)</f>
        <v>150</v>
      </c>
      <c r="V43" t="s">
        <v>47</v>
      </c>
    </row>
    <row r="44" spans="1:23" x14ac:dyDescent="0.25">
      <c r="A44" s="17"/>
      <c r="B44" t="s">
        <v>29</v>
      </c>
      <c r="C44" s="18"/>
      <c r="D44" s="35">
        <v>3022</v>
      </c>
      <c r="E44" s="7">
        <v>226.67</v>
      </c>
      <c r="F44" s="3">
        <v>0</v>
      </c>
      <c r="G44" s="7">
        <v>226.67</v>
      </c>
      <c r="H44" s="55">
        <f t="shared" ref="H44:H46" si="18">SUM(E44:G44)</f>
        <v>453.34</v>
      </c>
      <c r="I44" s="7">
        <v>453.34</v>
      </c>
      <c r="J44" s="3">
        <v>0</v>
      </c>
      <c r="K44" s="7">
        <v>453.34</v>
      </c>
      <c r="L44" s="59">
        <f t="shared" ref="L44:L46" si="19">SUM(I44:K44)</f>
        <v>906.68</v>
      </c>
      <c r="M44" s="3">
        <v>0</v>
      </c>
      <c r="N44" s="21">
        <v>453.34</v>
      </c>
      <c r="O44" s="3">
        <v>226.67</v>
      </c>
      <c r="P44" s="59">
        <f t="shared" ref="P44:P46" si="20">SUM(M44:O44)</f>
        <v>680.01</v>
      </c>
      <c r="Q44" s="75">
        <v>0</v>
      </c>
      <c r="R44" s="7">
        <v>226.67</v>
      </c>
      <c r="S44" s="7" t="s">
        <v>47</v>
      </c>
      <c r="T44" s="66">
        <f t="shared" ref="T44:T46" si="21">SUM(Q44:S44)</f>
        <v>226.67</v>
      </c>
      <c r="U44" s="42">
        <f>SUM(H44,L44,P44,T44)</f>
        <v>2266.6999999999998</v>
      </c>
    </row>
    <row r="45" spans="1:23" x14ac:dyDescent="0.25">
      <c r="A45" s="17"/>
      <c r="B45" t="s">
        <v>30</v>
      </c>
      <c r="C45" s="18"/>
      <c r="D45" s="35">
        <v>6000</v>
      </c>
      <c r="E45" s="7">
        <v>768.49</v>
      </c>
      <c r="F45" s="3">
        <v>1095.9100000000001</v>
      </c>
      <c r="G45" s="7">
        <v>49.51</v>
      </c>
      <c r="H45" s="55">
        <f t="shared" si="18"/>
        <v>1913.91</v>
      </c>
      <c r="I45" s="7">
        <v>541.96</v>
      </c>
      <c r="J45" s="3">
        <v>425.53</v>
      </c>
      <c r="K45" s="7">
        <v>431.96</v>
      </c>
      <c r="L45" s="59">
        <f t="shared" si="19"/>
        <v>1399.45</v>
      </c>
      <c r="M45" s="3">
        <v>432.29</v>
      </c>
      <c r="N45" s="63">
        <v>982.15</v>
      </c>
      <c r="O45" s="3">
        <v>256.60000000000002</v>
      </c>
      <c r="P45" s="59">
        <f t="shared" si="20"/>
        <v>1671.04</v>
      </c>
      <c r="Q45" s="75">
        <v>508.76</v>
      </c>
      <c r="R45" s="7">
        <v>607.82000000000005</v>
      </c>
      <c r="S45" s="7" t="s">
        <v>47</v>
      </c>
      <c r="T45" s="66">
        <f t="shared" si="21"/>
        <v>1116.58</v>
      </c>
      <c r="U45" s="42">
        <f>SUM(H45,L45,P45,T45)</f>
        <v>6100.98</v>
      </c>
      <c r="V45" s="3" t="s">
        <v>47</v>
      </c>
    </row>
    <row r="46" spans="1:23" x14ac:dyDescent="0.25">
      <c r="A46" s="17"/>
      <c r="B46" t="s">
        <v>31</v>
      </c>
      <c r="C46" s="18"/>
      <c r="D46" s="35">
        <v>6000</v>
      </c>
      <c r="E46" s="7">
        <v>64.64</v>
      </c>
      <c r="F46" s="3">
        <v>850.78</v>
      </c>
      <c r="G46" s="7">
        <v>417.74</v>
      </c>
      <c r="H46" s="55">
        <f t="shared" si="18"/>
        <v>1333.1599999999999</v>
      </c>
      <c r="I46" s="7">
        <v>597.27</v>
      </c>
      <c r="J46" s="3">
        <v>538.1</v>
      </c>
      <c r="K46" s="7">
        <v>506.22</v>
      </c>
      <c r="L46" s="59">
        <f t="shared" si="19"/>
        <v>1641.59</v>
      </c>
      <c r="M46" s="3">
        <v>403.77</v>
      </c>
      <c r="N46" s="21">
        <v>643.28</v>
      </c>
      <c r="O46" s="3">
        <v>424.99</v>
      </c>
      <c r="P46" s="59">
        <f t="shared" si="20"/>
        <v>1472.04</v>
      </c>
      <c r="Q46" s="76">
        <v>403.77</v>
      </c>
      <c r="R46" s="72">
        <v>723.39</v>
      </c>
      <c r="S46" s="7"/>
      <c r="T46" s="66">
        <f t="shared" si="21"/>
        <v>1127.1599999999999</v>
      </c>
      <c r="U46" s="42">
        <f>SUM(H46,L46,P46,T46)</f>
        <v>5573.95</v>
      </c>
      <c r="V46" s="45" t="s">
        <v>47</v>
      </c>
    </row>
    <row r="47" spans="1:23" s="2" customFormat="1" ht="15.75" thickBot="1" x14ac:dyDescent="0.3">
      <c r="A47" s="88" t="s">
        <v>32</v>
      </c>
      <c r="B47" s="89"/>
      <c r="C47" s="90"/>
      <c r="D47" s="36">
        <f>SUM(D43:D46)</f>
        <v>15022</v>
      </c>
      <c r="E47" s="6">
        <f t="shared" ref="E47:G47" si="22">SUM(E43:E46)</f>
        <v>1059.8</v>
      </c>
      <c r="F47" s="4">
        <f t="shared" si="22"/>
        <v>2096.69</v>
      </c>
      <c r="G47" s="6">
        <f t="shared" si="22"/>
        <v>693.92000000000007</v>
      </c>
      <c r="H47" s="56">
        <f t="shared" ref="H47" si="23">SUM(H43:H46)</f>
        <v>3850.41</v>
      </c>
      <c r="I47" s="6">
        <f t="shared" ref="I47" si="24">SUM(I43:I46)</f>
        <v>1592.57</v>
      </c>
      <c r="J47" s="4">
        <f t="shared" ref="J47" si="25">SUM(J43:J46)</f>
        <v>963.63</v>
      </c>
      <c r="K47" s="6">
        <f t="shared" ref="K47" si="26">SUM(K43:K46)</f>
        <v>1391.52</v>
      </c>
      <c r="L47" s="60">
        <f t="shared" ref="L47" si="27">SUM(L43:L46)</f>
        <v>3947.7200000000003</v>
      </c>
      <c r="M47" s="4">
        <f t="shared" ref="M47" si="28">SUM(M43:M46)</f>
        <v>836.06</v>
      </c>
      <c r="N47" s="16">
        <f t="shared" ref="N47" si="29">SUM(N43:N46)</f>
        <v>2078.77</v>
      </c>
      <c r="O47" s="4">
        <f t="shared" ref="O47" si="30">SUM(O43:O46)</f>
        <v>908.26</v>
      </c>
      <c r="P47" s="60">
        <f t="shared" ref="P47" si="31">SUM(P43:P46)</f>
        <v>3823.09</v>
      </c>
      <c r="Q47" s="80">
        <f t="shared" ref="Q47" si="32">SUM(Q43:Q46)</f>
        <v>912.53</v>
      </c>
      <c r="R47" s="10">
        <f t="shared" ref="R47" si="33">SUM(R43:R46)</f>
        <v>1557.88</v>
      </c>
      <c r="S47" s="10">
        <f t="shared" ref="S47" si="34">SUM(S43:S46)</f>
        <v>0</v>
      </c>
      <c r="T47" s="67">
        <f t="shared" ref="T47" si="35">SUM(T43:T46)</f>
        <v>2470.41</v>
      </c>
      <c r="U47" s="39">
        <f t="shared" ref="U47" si="36">SUM(U43:U46)</f>
        <v>14091.630000000001</v>
      </c>
    </row>
    <row r="48" spans="1:23" x14ac:dyDescent="0.25">
      <c r="A48" s="91" t="s">
        <v>33</v>
      </c>
      <c r="B48" s="92"/>
      <c r="C48" s="93"/>
      <c r="D48" s="51" t="s">
        <v>83</v>
      </c>
      <c r="E48" s="7"/>
      <c r="F48" s="3"/>
      <c r="G48" s="7"/>
      <c r="H48" s="55"/>
      <c r="I48" s="7"/>
      <c r="J48" s="3"/>
      <c r="K48" s="7"/>
      <c r="L48" s="59"/>
      <c r="M48" s="3"/>
      <c r="N48" s="21"/>
      <c r="O48" s="3"/>
      <c r="P48" s="59"/>
      <c r="Q48" s="75"/>
      <c r="R48" s="7"/>
      <c r="S48" s="7"/>
      <c r="T48" s="66"/>
      <c r="U48" s="42"/>
    </row>
    <row r="49" spans="1:23" x14ac:dyDescent="0.25">
      <c r="A49" s="17"/>
      <c r="B49" t="s">
        <v>34</v>
      </c>
      <c r="C49" s="18"/>
      <c r="D49" s="35">
        <v>10000</v>
      </c>
      <c r="E49" s="7">
        <v>1113.96</v>
      </c>
      <c r="F49" s="3">
        <v>689.62</v>
      </c>
      <c r="G49" s="7">
        <v>1597.58</v>
      </c>
      <c r="H49" s="55">
        <f>SUM(E49:G49)</f>
        <v>3401.16</v>
      </c>
      <c r="I49" s="7">
        <v>605.07000000000005</v>
      </c>
      <c r="J49" s="3">
        <v>736.67</v>
      </c>
      <c r="K49" s="7">
        <v>596.80999999999995</v>
      </c>
      <c r="L49" s="59">
        <f>SUM(I49:K49)</f>
        <v>1938.55</v>
      </c>
      <c r="M49" s="3">
        <v>190.21</v>
      </c>
      <c r="N49" s="21">
        <v>679.02</v>
      </c>
      <c r="O49" s="3">
        <v>168.3</v>
      </c>
      <c r="P49" s="59">
        <f>SUM(M49:O49)</f>
        <v>1037.53</v>
      </c>
      <c r="Q49" s="75">
        <v>229.19</v>
      </c>
      <c r="R49" s="7">
        <v>1355.93</v>
      </c>
      <c r="S49" s="7" t="s">
        <v>47</v>
      </c>
      <c r="T49" s="66">
        <f>SUM(Q49:S49)</f>
        <v>1585.1200000000001</v>
      </c>
      <c r="U49" s="42">
        <f>SUM(H49,L49,P49,T49)</f>
        <v>7962.36</v>
      </c>
      <c r="V49" t="s">
        <v>47</v>
      </c>
    </row>
    <row r="50" spans="1:23" x14ac:dyDescent="0.25">
      <c r="A50" s="17"/>
      <c r="B50" t="s">
        <v>35</v>
      </c>
      <c r="C50" s="18"/>
      <c r="D50" s="35">
        <v>8251</v>
      </c>
      <c r="E50" s="7">
        <v>0</v>
      </c>
      <c r="F50" s="3">
        <v>0</v>
      </c>
      <c r="G50" s="7">
        <v>2062.75</v>
      </c>
      <c r="H50" s="55">
        <f t="shared" ref="H50:H54" si="37">SUM(E50:G50)</f>
        <v>2062.75</v>
      </c>
      <c r="I50" s="7">
        <v>0</v>
      </c>
      <c r="J50" s="3">
        <v>0</v>
      </c>
      <c r="K50" s="7">
        <v>2062.75</v>
      </c>
      <c r="L50" s="59">
        <f t="shared" ref="L50:L54" si="38">SUM(I50:K50)</f>
        <v>2062.75</v>
      </c>
      <c r="M50" s="3">
        <v>0</v>
      </c>
      <c r="N50" s="21">
        <v>0</v>
      </c>
      <c r="O50" s="3">
        <v>2062.75</v>
      </c>
      <c r="P50" s="59">
        <f t="shared" ref="P50:P54" si="39">SUM(M50:O50)</f>
        <v>2062.75</v>
      </c>
      <c r="Q50" s="75">
        <v>0</v>
      </c>
      <c r="R50" s="7">
        <v>0</v>
      </c>
      <c r="S50" s="42" t="s">
        <v>47</v>
      </c>
      <c r="T50" s="66">
        <f t="shared" ref="T50:T54" si="40">SUM(Q50:S50)</f>
        <v>0</v>
      </c>
      <c r="U50" s="42">
        <f t="shared" ref="U50:U54" si="41">SUM(H50,L50,P50,T50)</f>
        <v>6188.25</v>
      </c>
      <c r="V50" s="43" t="s">
        <v>47</v>
      </c>
      <c r="W50" s="43"/>
    </row>
    <row r="51" spans="1:23" x14ac:dyDescent="0.25">
      <c r="A51" s="17"/>
      <c r="B51" t="s">
        <v>75</v>
      </c>
      <c r="C51" s="18"/>
      <c r="D51" s="35">
        <v>8071</v>
      </c>
      <c r="E51" s="7">
        <v>672.61</v>
      </c>
      <c r="F51" s="3">
        <v>672.61</v>
      </c>
      <c r="G51" s="7">
        <v>672.61</v>
      </c>
      <c r="H51" s="55">
        <f t="shared" si="37"/>
        <v>2017.83</v>
      </c>
      <c r="I51" s="7">
        <v>672.61</v>
      </c>
      <c r="J51" s="3">
        <v>672.61</v>
      </c>
      <c r="K51" s="7">
        <v>672.61</v>
      </c>
      <c r="L51" s="59">
        <f t="shared" si="38"/>
        <v>2017.83</v>
      </c>
      <c r="M51" s="3">
        <v>672.61</v>
      </c>
      <c r="N51" s="21">
        <v>672.61</v>
      </c>
      <c r="O51" s="3">
        <v>672.61</v>
      </c>
      <c r="P51" s="59">
        <f t="shared" si="39"/>
        <v>2017.83</v>
      </c>
      <c r="Q51" s="78">
        <v>672.71</v>
      </c>
      <c r="R51" s="7">
        <v>672.71</v>
      </c>
      <c r="S51" s="7" t="s">
        <v>47</v>
      </c>
      <c r="T51" s="66">
        <f t="shared" si="40"/>
        <v>1345.42</v>
      </c>
      <c r="U51" s="42">
        <f t="shared" si="41"/>
        <v>7398.91</v>
      </c>
      <c r="V51" s="43" t="s">
        <v>91</v>
      </c>
      <c r="W51" s="43"/>
    </row>
    <row r="52" spans="1:23" x14ac:dyDescent="0.25">
      <c r="A52" s="17"/>
      <c r="B52" t="s">
        <v>36</v>
      </c>
      <c r="C52" s="18"/>
      <c r="D52" s="35">
        <v>216</v>
      </c>
      <c r="E52" s="7">
        <v>107.94</v>
      </c>
      <c r="F52" s="3">
        <v>0</v>
      </c>
      <c r="G52" s="7">
        <v>0</v>
      </c>
      <c r="H52" s="55">
        <f t="shared" si="37"/>
        <v>107.94</v>
      </c>
      <c r="I52" s="7">
        <v>0</v>
      </c>
      <c r="J52" s="3">
        <v>0</v>
      </c>
      <c r="K52" s="7">
        <v>107.93</v>
      </c>
      <c r="L52" s="59">
        <f t="shared" si="38"/>
        <v>107.93</v>
      </c>
      <c r="M52" s="3">
        <v>0</v>
      </c>
      <c r="N52" s="21">
        <v>0</v>
      </c>
      <c r="O52" s="3">
        <v>0</v>
      </c>
      <c r="P52" s="59">
        <f t="shared" si="39"/>
        <v>0</v>
      </c>
      <c r="Q52" s="75">
        <v>0</v>
      </c>
      <c r="R52" s="7">
        <v>0</v>
      </c>
      <c r="S52" s="7" t="s">
        <v>47</v>
      </c>
      <c r="T52" s="66">
        <f t="shared" si="40"/>
        <v>0</v>
      </c>
      <c r="U52" s="42">
        <f t="shared" si="41"/>
        <v>215.87</v>
      </c>
      <c r="V52" s="43"/>
      <c r="W52" s="43"/>
    </row>
    <row r="53" spans="1:23" x14ac:dyDescent="0.25">
      <c r="A53" s="17"/>
      <c r="B53" t="s">
        <v>66</v>
      </c>
      <c r="C53" s="18"/>
      <c r="D53" s="35">
        <v>2100</v>
      </c>
      <c r="E53" s="7">
        <v>195.03</v>
      </c>
      <c r="F53" s="3">
        <v>205.75</v>
      </c>
      <c r="G53" s="7">
        <v>205.76</v>
      </c>
      <c r="H53" s="55">
        <f t="shared" si="37"/>
        <v>606.54</v>
      </c>
      <c r="I53" s="7">
        <v>205.76</v>
      </c>
      <c r="J53" s="3">
        <v>205.76</v>
      </c>
      <c r="K53" s="7">
        <v>205.76</v>
      </c>
      <c r="L53" s="59">
        <f t="shared" si="38"/>
        <v>617.28</v>
      </c>
      <c r="M53" s="3">
        <v>199.96</v>
      </c>
      <c r="N53" s="21">
        <v>199.96</v>
      </c>
      <c r="O53" s="3">
        <v>199.96</v>
      </c>
      <c r="P53" s="59">
        <f t="shared" si="39"/>
        <v>599.88</v>
      </c>
      <c r="Q53" s="75">
        <v>199.96</v>
      </c>
      <c r="R53" s="7">
        <v>199.96</v>
      </c>
      <c r="S53" s="7" t="s">
        <v>47</v>
      </c>
      <c r="T53" s="66">
        <f t="shared" si="40"/>
        <v>399.92</v>
      </c>
      <c r="U53" s="42">
        <f t="shared" si="41"/>
        <v>2223.62</v>
      </c>
      <c r="V53" s="43" t="s">
        <v>47</v>
      </c>
      <c r="W53" s="43"/>
    </row>
    <row r="54" spans="1:23" x14ac:dyDescent="0.25">
      <c r="A54" s="17"/>
      <c r="B54" t="s">
        <v>37</v>
      </c>
      <c r="C54" s="18"/>
      <c r="D54" s="35">
        <v>14000</v>
      </c>
      <c r="E54" s="7">
        <v>1896.93</v>
      </c>
      <c r="F54" s="3">
        <v>0</v>
      </c>
      <c r="G54" s="7">
        <v>1137.92</v>
      </c>
      <c r="H54" s="55">
        <f t="shared" si="37"/>
        <v>3034.8500000000004</v>
      </c>
      <c r="I54" s="7">
        <v>1799.23</v>
      </c>
      <c r="J54" s="32">
        <v>783.58</v>
      </c>
      <c r="K54" s="42">
        <v>692.94</v>
      </c>
      <c r="L54" s="59">
        <f t="shared" si="38"/>
        <v>3275.75</v>
      </c>
      <c r="M54" s="32">
        <v>24</v>
      </c>
      <c r="N54" s="21">
        <v>1376.64</v>
      </c>
      <c r="O54" s="3">
        <v>1143.55</v>
      </c>
      <c r="P54" s="59">
        <f t="shared" si="39"/>
        <v>2544.19</v>
      </c>
      <c r="Q54" s="75">
        <v>311</v>
      </c>
      <c r="R54" s="7">
        <v>741.67</v>
      </c>
      <c r="S54" s="42" t="s">
        <v>47</v>
      </c>
      <c r="T54" s="66">
        <f t="shared" si="40"/>
        <v>1052.67</v>
      </c>
      <c r="U54" s="42">
        <f t="shared" si="41"/>
        <v>9907.4600000000009</v>
      </c>
      <c r="V54" s="32" t="s">
        <v>47</v>
      </c>
      <c r="W54" s="45" t="s">
        <v>47</v>
      </c>
    </row>
    <row r="55" spans="1:23" s="2" customFormat="1" ht="15.75" thickBot="1" x14ac:dyDescent="0.3">
      <c r="A55" s="88" t="s">
        <v>38</v>
      </c>
      <c r="B55" s="89"/>
      <c r="C55" s="90"/>
      <c r="D55" s="36">
        <f t="shared" ref="D55:U55" si="42">SUM(D49:D54)</f>
        <v>42638</v>
      </c>
      <c r="E55" s="6">
        <f t="shared" si="42"/>
        <v>3986.4700000000003</v>
      </c>
      <c r="F55" s="4">
        <f t="shared" si="42"/>
        <v>1567.98</v>
      </c>
      <c r="G55" s="6">
        <f t="shared" si="42"/>
        <v>5676.62</v>
      </c>
      <c r="H55" s="56">
        <f t="shared" si="42"/>
        <v>11231.07</v>
      </c>
      <c r="I55" s="6">
        <f t="shared" si="42"/>
        <v>3282.67</v>
      </c>
      <c r="J55" s="4">
        <f t="shared" si="42"/>
        <v>2398.62</v>
      </c>
      <c r="K55" s="6">
        <f t="shared" si="42"/>
        <v>4338.7999999999993</v>
      </c>
      <c r="L55" s="60">
        <f t="shared" si="42"/>
        <v>10020.09</v>
      </c>
      <c r="M55" s="4">
        <f t="shared" si="42"/>
        <v>1086.78</v>
      </c>
      <c r="N55" s="16">
        <f t="shared" si="42"/>
        <v>2928.2300000000005</v>
      </c>
      <c r="O55" s="4">
        <f t="shared" si="42"/>
        <v>4247.17</v>
      </c>
      <c r="P55" s="60">
        <f t="shared" si="42"/>
        <v>8262.18</v>
      </c>
      <c r="Q55" s="81">
        <f t="shared" si="42"/>
        <v>1412.8600000000001</v>
      </c>
      <c r="R55" s="6">
        <f t="shared" si="42"/>
        <v>2970.27</v>
      </c>
      <c r="S55" s="6">
        <f t="shared" si="42"/>
        <v>0</v>
      </c>
      <c r="T55" s="67">
        <f t="shared" si="42"/>
        <v>4383.13</v>
      </c>
      <c r="U55" s="39">
        <f t="shared" si="42"/>
        <v>33896.47</v>
      </c>
      <c r="V55" s="52"/>
      <c r="W55" s="52"/>
    </row>
    <row r="56" spans="1:23" x14ac:dyDescent="0.25">
      <c r="A56" s="91" t="s">
        <v>39</v>
      </c>
      <c r="B56" s="92"/>
      <c r="C56" s="93"/>
      <c r="D56" s="51" t="s">
        <v>83</v>
      </c>
      <c r="E56" s="7"/>
      <c r="F56" s="3"/>
      <c r="G56" s="7"/>
      <c r="H56" s="55"/>
      <c r="I56" s="7"/>
      <c r="J56" s="3"/>
      <c r="K56" s="7"/>
      <c r="L56" s="59"/>
      <c r="M56" s="3"/>
      <c r="N56" s="21"/>
      <c r="O56" s="3"/>
      <c r="P56" s="59"/>
      <c r="Q56" s="75"/>
      <c r="R56" s="7"/>
      <c r="S56" s="7"/>
      <c r="T56" s="66"/>
      <c r="U56" s="42"/>
      <c r="V56" s="43"/>
      <c r="W56" s="43"/>
    </row>
    <row r="57" spans="1:23" x14ac:dyDescent="0.25">
      <c r="A57" s="17"/>
      <c r="B57" t="s">
        <v>48</v>
      </c>
      <c r="C57" s="18"/>
      <c r="D57" s="35">
        <v>4300</v>
      </c>
      <c r="E57" s="7">
        <v>455.73</v>
      </c>
      <c r="F57" s="3">
        <v>382.87</v>
      </c>
      <c r="G57" s="7">
        <v>163.26</v>
      </c>
      <c r="H57" s="55">
        <f>SUM(E57:G57)</f>
        <v>1001.86</v>
      </c>
      <c r="I57" s="7">
        <v>73.959999999999994</v>
      </c>
      <c r="J57" s="3">
        <v>0</v>
      </c>
      <c r="K57" s="42">
        <v>145.25</v>
      </c>
      <c r="L57" s="59">
        <f>SUM(I57:K57)</f>
        <v>219.20999999999998</v>
      </c>
      <c r="M57" s="3">
        <v>15</v>
      </c>
      <c r="N57" s="21">
        <v>71.62</v>
      </c>
      <c r="O57" s="3">
        <v>0</v>
      </c>
      <c r="P57" s="59">
        <f>SUM(M57:O57)</f>
        <v>86.62</v>
      </c>
      <c r="Q57" s="75">
        <v>0</v>
      </c>
      <c r="R57" s="7">
        <v>223.1</v>
      </c>
      <c r="S57" s="7" t="s">
        <v>47</v>
      </c>
      <c r="T57" s="66">
        <f>SUM(Q57:S57)</f>
        <v>223.1</v>
      </c>
      <c r="U57" s="42">
        <f t="shared" ref="U57:U61" si="43">SUM(H57,L57,P57,T57)</f>
        <v>1530.79</v>
      </c>
      <c r="V57" s="32" t="s">
        <v>47</v>
      </c>
      <c r="W57" s="43" t="s">
        <v>47</v>
      </c>
    </row>
    <row r="58" spans="1:23" x14ac:dyDescent="0.25">
      <c r="A58" s="17"/>
      <c r="B58" t="s">
        <v>49</v>
      </c>
      <c r="C58" s="18"/>
      <c r="D58" s="35">
        <v>500</v>
      </c>
      <c r="E58" s="7">
        <v>34</v>
      </c>
      <c r="F58" s="3">
        <v>42.5</v>
      </c>
      <c r="G58" s="7">
        <v>34</v>
      </c>
      <c r="H58" s="55">
        <f t="shared" ref="H58:H64" si="44">SUM(E58:G58)</f>
        <v>110.5</v>
      </c>
      <c r="I58" s="7">
        <v>34</v>
      </c>
      <c r="J58" s="3">
        <v>42.5</v>
      </c>
      <c r="K58" s="42">
        <v>34</v>
      </c>
      <c r="L58" s="59">
        <f t="shared" ref="L58:L66" si="45">SUM(I58:K58)</f>
        <v>110.5</v>
      </c>
      <c r="M58" s="3">
        <v>34</v>
      </c>
      <c r="N58" s="21">
        <v>34</v>
      </c>
      <c r="O58" s="3">
        <v>42.5</v>
      </c>
      <c r="P58" s="59">
        <f t="shared" ref="P58:P66" si="46">SUM(M58:O58)</f>
        <v>110.5</v>
      </c>
      <c r="Q58" s="75">
        <v>34</v>
      </c>
      <c r="R58" s="7">
        <v>42.5</v>
      </c>
      <c r="S58" s="7" t="s">
        <v>47</v>
      </c>
      <c r="T58" s="66">
        <f t="shared" ref="T58:T66" si="47">SUM(Q58:S58)</f>
        <v>76.5</v>
      </c>
      <c r="U58" s="42">
        <f t="shared" si="43"/>
        <v>408</v>
      </c>
      <c r="V58" s="43" t="s">
        <v>47</v>
      </c>
      <c r="W58" s="43"/>
    </row>
    <row r="59" spans="1:23" x14ac:dyDescent="0.25">
      <c r="A59" s="17"/>
      <c r="B59" t="s">
        <v>40</v>
      </c>
      <c r="C59" s="18"/>
      <c r="D59" s="35">
        <v>0</v>
      </c>
      <c r="E59" s="7">
        <v>0</v>
      </c>
      <c r="F59" s="3">
        <v>0</v>
      </c>
      <c r="G59" s="7">
        <v>0</v>
      </c>
      <c r="H59" s="55">
        <f t="shared" si="44"/>
        <v>0</v>
      </c>
      <c r="I59" s="7">
        <v>0</v>
      </c>
      <c r="J59" s="3">
        <v>0</v>
      </c>
      <c r="K59" s="42">
        <v>0</v>
      </c>
      <c r="L59" s="59">
        <f t="shared" si="45"/>
        <v>0</v>
      </c>
      <c r="M59" s="3">
        <v>0</v>
      </c>
      <c r="N59" s="21">
        <v>0</v>
      </c>
      <c r="O59" s="3">
        <v>0</v>
      </c>
      <c r="P59" s="59">
        <f t="shared" si="46"/>
        <v>0</v>
      </c>
      <c r="Q59" s="78">
        <v>0</v>
      </c>
      <c r="R59" s="7">
        <v>0</v>
      </c>
      <c r="S59" s="7" t="s">
        <v>47</v>
      </c>
      <c r="T59" s="66">
        <f t="shared" si="47"/>
        <v>0</v>
      </c>
      <c r="U59" s="42">
        <f t="shared" si="43"/>
        <v>0</v>
      </c>
      <c r="V59" s="43" t="s">
        <v>47</v>
      </c>
      <c r="W59" s="43"/>
    </row>
    <row r="60" spans="1:23" x14ac:dyDescent="0.25">
      <c r="A60" s="17"/>
      <c r="B60" t="s">
        <v>50</v>
      </c>
      <c r="C60" s="18"/>
      <c r="D60" s="35">
        <v>3500</v>
      </c>
      <c r="E60" s="7">
        <v>339.41</v>
      </c>
      <c r="F60" s="3">
        <v>484.08</v>
      </c>
      <c r="G60" s="42">
        <v>-28.75</v>
      </c>
      <c r="H60" s="55">
        <f t="shared" si="44"/>
        <v>794.74</v>
      </c>
      <c r="I60" s="7">
        <v>128.62</v>
      </c>
      <c r="J60" s="3">
        <v>0</v>
      </c>
      <c r="K60" s="42">
        <v>64.849999999999994</v>
      </c>
      <c r="L60" s="59">
        <f t="shared" si="45"/>
        <v>193.47</v>
      </c>
      <c r="M60" s="3">
        <v>63.08</v>
      </c>
      <c r="N60" s="21">
        <v>0</v>
      </c>
      <c r="O60" s="3">
        <v>0</v>
      </c>
      <c r="P60" s="59">
        <f t="shared" si="46"/>
        <v>63.08</v>
      </c>
      <c r="Q60" s="78">
        <v>300</v>
      </c>
      <c r="R60" s="7">
        <v>0</v>
      </c>
      <c r="S60" s="7" t="s">
        <v>47</v>
      </c>
      <c r="T60" s="66">
        <f t="shared" si="47"/>
        <v>300</v>
      </c>
      <c r="U60" s="42">
        <f t="shared" si="43"/>
        <v>1351.29</v>
      </c>
      <c r="V60" s="45" t="s">
        <v>47</v>
      </c>
      <c r="W60" s="53"/>
    </row>
    <row r="61" spans="1:23" x14ac:dyDescent="0.25">
      <c r="A61" s="17"/>
      <c r="B61" t="s">
        <v>67</v>
      </c>
      <c r="C61" s="18"/>
      <c r="D61" s="35">
        <v>200</v>
      </c>
      <c r="E61" s="7">
        <v>0</v>
      </c>
      <c r="F61" s="3">
        <v>28.57</v>
      </c>
      <c r="G61" s="7">
        <v>0</v>
      </c>
      <c r="H61" s="55">
        <f t="shared" si="44"/>
        <v>28.57</v>
      </c>
      <c r="I61" s="7">
        <v>0</v>
      </c>
      <c r="J61" s="3">
        <v>0</v>
      </c>
      <c r="K61" s="42">
        <v>0</v>
      </c>
      <c r="L61" s="59">
        <f t="shared" si="45"/>
        <v>0</v>
      </c>
      <c r="M61" s="3">
        <v>0</v>
      </c>
      <c r="N61" s="21">
        <v>0</v>
      </c>
      <c r="O61" s="3">
        <v>0</v>
      </c>
      <c r="P61" s="59">
        <f t="shared" si="46"/>
        <v>0</v>
      </c>
      <c r="Q61" s="78">
        <v>0</v>
      </c>
      <c r="R61" s="7">
        <v>0</v>
      </c>
      <c r="S61" s="7" t="s">
        <v>47</v>
      </c>
      <c r="T61" s="66">
        <f t="shared" si="47"/>
        <v>0</v>
      </c>
      <c r="U61" s="42">
        <f t="shared" si="43"/>
        <v>28.57</v>
      </c>
      <c r="V61" s="43" t="s">
        <v>47</v>
      </c>
      <c r="W61" s="43"/>
    </row>
    <row r="62" spans="1:23" x14ac:dyDescent="0.25">
      <c r="A62" s="17"/>
      <c r="B62" t="s">
        <v>59</v>
      </c>
      <c r="C62" s="18"/>
      <c r="D62" s="35" t="s">
        <v>47</v>
      </c>
      <c r="E62" s="7">
        <v>77.97</v>
      </c>
      <c r="F62" s="3">
        <v>0</v>
      </c>
      <c r="G62" s="7">
        <v>0</v>
      </c>
      <c r="H62" s="55">
        <f t="shared" si="44"/>
        <v>77.97</v>
      </c>
      <c r="I62" s="7">
        <v>0</v>
      </c>
      <c r="J62" s="3">
        <v>113.38</v>
      </c>
      <c r="K62" s="42">
        <v>100</v>
      </c>
      <c r="L62" s="59">
        <f t="shared" si="45"/>
        <v>213.38</v>
      </c>
      <c r="M62" s="3">
        <v>0</v>
      </c>
      <c r="N62" s="21">
        <v>0</v>
      </c>
      <c r="O62" s="32">
        <v>0</v>
      </c>
      <c r="P62" s="59">
        <f t="shared" si="46"/>
        <v>0</v>
      </c>
      <c r="Q62" s="75">
        <v>45.16</v>
      </c>
      <c r="R62" s="7">
        <v>0</v>
      </c>
      <c r="S62" s="42" t="s">
        <v>47</v>
      </c>
      <c r="T62" s="66">
        <f t="shared" si="47"/>
        <v>45.16</v>
      </c>
      <c r="U62" s="42">
        <f>SUM(H62,L62,P62,T62)</f>
        <v>336.51</v>
      </c>
      <c r="V62" s="43" t="s">
        <v>47</v>
      </c>
      <c r="W62" s="43"/>
    </row>
    <row r="63" spans="1:23" x14ac:dyDescent="0.25">
      <c r="A63" s="17"/>
      <c r="B63" t="s">
        <v>58</v>
      </c>
      <c r="C63" s="18"/>
      <c r="D63" s="35">
        <v>96</v>
      </c>
      <c r="E63" s="7">
        <v>0</v>
      </c>
      <c r="F63" s="3">
        <v>96</v>
      </c>
      <c r="G63" s="7">
        <v>0</v>
      </c>
      <c r="H63" s="55">
        <f t="shared" si="44"/>
        <v>96</v>
      </c>
      <c r="I63" s="7">
        <v>0</v>
      </c>
      <c r="J63" s="3">
        <v>0</v>
      </c>
      <c r="K63" s="7">
        <v>0</v>
      </c>
      <c r="L63" s="59">
        <f t="shared" si="45"/>
        <v>0</v>
      </c>
      <c r="M63" s="3">
        <v>0</v>
      </c>
      <c r="N63" s="21">
        <v>0</v>
      </c>
      <c r="O63" s="3">
        <v>0</v>
      </c>
      <c r="P63" s="59">
        <f t="shared" si="46"/>
        <v>0</v>
      </c>
      <c r="Q63" s="75">
        <v>0</v>
      </c>
      <c r="R63" s="7">
        <v>0</v>
      </c>
      <c r="S63" s="7" t="s">
        <v>47</v>
      </c>
      <c r="T63" s="66">
        <f t="shared" si="47"/>
        <v>0</v>
      </c>
      <c r="U63" s="42">
        <f>SUM(H63,L63,P63,T63)</f>
        <v>96</v>
      </c>
    </row>
    <row r="64" spans="1:23" x14ac:dyDescent="0.25">
      <c r="A64" s="17"/>
      <c r="B64" t="s">
        <v>41</v>
      </c>
      <c r="C64" s="18"/>
      <c r="D64" s="35">
        <v>200</v>
      </c>
      <c r="E64" s="7">
        <v>0</v>
      </c>
      <c r="F64" s="3">
        <v>0</v>
      </c>
      <c r="G64" s="7">
        <v>0</v>
      </c>
      <c r="H64" s="55">
        <f t="shared" si="44"/>
        <v>0</v>
      </c>
      <c r="I64" s="7">
        <v>0</v>
      </c>
      <c r="J64" s="3">
        <v>0</v>
      </c>
      <c r="K64" s="7">
        <v>0</v>
      </c>
      <c r="L64" s="59">
        <f t="shared" si="45"/>
        <v>0</v>
      </c>
      <c r="M64" s="3">
        <v>0</v>
      </c>
      <c r="N64" s="21">
        <v>0</v>
      </c>
      <c r="O64" s="3">
        <v>0</v>
      </c>
      <c r="P64" s="59">
        <f t="shared" si="46"/>
        <v>0</v>
      </c>
      <c r="Q64" s="75">
        <v>0</v>
      </c>
      <c r="R64" s="7">
        <v>0</v>
      </c>
      <c r="S64" s="7" t="s">
        <v>47</v>
      </c>
      <c r="T64" s="66">
        <f t="shared" si="47"/>
        <v>0</v>
      </c>
      <c r="U64" s="42">
        <f>SUM(H64,L64,P64,T64)</f>
        <v>0</v>
      </c>
    </row>
    <row r="65" spans="1:22" x14ac:dyDescent="0.25">
      <c r="A65" s="17"/>
      <c r="B65" t="s">
        <v>86</v>
      </c>
      <c r="C65" s="18"/>
      <c r="D65" s="35">
        <v>500</v>
      </c>
      <c r="E65" s="7">
        <v>21.45</v>
      </c>
      <c r="F65" s="3">
        <v>21.45</v>
      </c>
      <c r="G65" s="7">
        <v>21.45</v>
      </c>
      <c r="H65" s="55">
        <f>SUM(E65:G65)</f>
        <v>64.349999999999994</v>
      </c>
      <c r="I65" s="7">
        <v>21.45</v>
      </c>
      <c r="J65" s="3">
        <v>21.45</v>
      </c>
      <c r="K65" s="7">
        <v>21.45</v>
      </c>
      <c r="L65" s="59">
        <f>SUM(I65:K65)</f>
        <v>64.349999999999994</v>
      </c>
      <c r="M65" s="32">
        <v>742.78</v>
      </c>
      <c r="N65" s="21">
        <v>21.45</v>
      </c>
      <c r="O65" s="3">
        <v>76.739999999999995</v>
      </c>
      <c r="P65" s="59">
        <f t="shared" si="46"/>
        <v>840.97</v>
      </c>
      <c r="Q65" s="75">
        <v>21.45</v>
      </c>
      <c r="R65" s="7">
        <v>21.45</v>
      </c>
      <c r="S65" s="7" t="s">
        <v>47</v>
      </c>
      <c r="T65" s="66">
        <f t="shared" si="47"/>
        <v>42.9</v>
      </c>
      <c r="U65" s="42">
        <f>SUM(H65,L65,P65,T65)</f>
        <v>1012.57</v>
      </c>
      <c r="V65" s="45" t="s">
        <v>47</v>
      </c>
    </row>
    <row r="66" spans="1:22" x14ac:dyDescent="0.25">
      <c r="A66" s="17"/>
      <c r="B66" t="s">
        <v>10</v>
      </c>
      <c r="C66" s="18"/>
      <c r="D66" s="35">
        <v>800</v>
      </c>
      <c r="E66" s="7">
        <v>0</v>
      </c>
      <c r="F66" s="3">
        <v>0</v>
      </c>
      <c r="G66" s="7">
        <v>0</v>
      </c>
      <c r="H66" s="55">
        <f>SUM(E66:G66)</f>
        <v>0</v>
      </c>
      <c r="I66" s="7">
        <v>0</v>
      </c>
      <c r="J66" s="3">
        <v>0</v>
      </c>
      <c r="K66" s="7">
        <v>0</v>
      </c>
      <c r="L66" s="59">
        <f t="shared" si="45"/>
        <v>0</v>
      </c>
      <c r="M66" s="3">
        <v>0</v>
      </c>
      <c r="N66" s="21">
        <v>0</v>
      </c>
      <c r="O66" s="3">
        <v>0</v>
      </c>
      <c r="P66" s="59">
        <f t="shared" si="46"/>
        <v>0</v>
      </c>
      <c r="Q66" s="75">
        <v>0</v>
      </c>
      <c r="R66" s="7">
        <v>0</v>
      </c>
      <c r="S66" s="42" t="s">
        <v>47</v>
      </c>
      <c r="T66" s="66">
        <f t="shared" si="47"/>
        <v>0</v>
      </c>
      <c r="U66" s="42">
        <f>SUM(H66,L66,P66,T66)</f>
        <v>0</v>
      </c>
    </row>
    <row r="67" spans="1:22" ht="15.75" thickBot="1" x14ac:dyDescent="0.3">
      <c r="A67" s="88" t="s">
        <v>42</v>
      </c>
      <c r="B67" s="89"/>
      <c r="C67" s="90"/>
      <c r="D67" s="36">
        <f t="shared" ref="D67:U67" si="48">SUM(D57:D66)</f>
        <v>10096</v>
      </c>
      <c r="E67" s="6">
        <f t="shared" si="48"/>
        <v>928.56000000000017</v>
      </c>
      <c r="F67" s="4">
        <f t="shared" si="48"/>
        <v>1055.47</v>
      </c>
      <c r="G67" s="6">
        <f t="shared" si="48"/>
        <v>189.95999999999998</v>
      </c>
      <c r="H67" s="56">
        <f t="shared" si="48"/>
        <v>2173.9900000000002</v>
      </c>
      <c r="I67" s="6">
        <f t="shared" si="48"/>
        <v>258.02999999999997</v>
      </c>
      <c r="J67" s="4">
        <f t="shared" si="48"/>
        <v>177.32999999999998</v>
      </c>
      <c r="K67" s="6">
        <f t="shared" si="48"/>
        <v>365.55</v>
      </c>
      <c r="L67" s="60">
        <f t="shared" si="48"/>
        <v>800.91</v>
      </c>
      <c r="M67" s="4">
        <f t="shared" si="48"/>
        <v>854.86</v>
      </c>
      <c r="N67" s="16">
        <f t="shared" si="48"/>
        <v>127.07000000000001</v>
      </c>
      <c r="O67" s="4">
        <f t="shared" si="48"/>
        <v>119.24</v>
      </c>
      <c r="P67" s="60">
        <f t="shared" si="48"/>
        <v>1101.17</v>
      </c>
      <c r="Q67" s="81">
        <f t="shared" si="48"/>
        <v>400.60999999999996</v>
      </c>
      <c r="R67" s="6">
        <f t="shared" si="48"/>
        <v>287.05</v>
      </c>
      <c r="S67" s="6">
        <f t="shared" si="48"/>
        <v>0</v>
      </c>
      <c r="T67" s="67">
        <f t="shared" si="48"/>
        <v>687.66</v>
      </c>
      <c r="U67" s="39">
        <f t="shared" si="48"/>
        <v>4763.7299999999996</v>
      </c>
    </row>
    <row r="68" spans="1:22" ht="15.75" thickBot="1" x14ac:dyDescent="0.3">
      <c r="A68" s="94" t="s">
        <v>47</v>
      </c>
      <c r="B68" s="95"/>
      <c r="C68" s="96"/>
      <c r="D68" s="38" t="s">
        <v>47</v>
      </c>
      <c r="E68" s="25"/>
      <c r="F68" s="26"/>
      <c r="G68" s="25"/>
      <c r="H68" s="57"/>
      <c r="I68" s="25"/>
      <c r="J68" s="26"/>
      <c r="K68" s="25"/>
      <c r="L68" s="61"/>
      <c r="M68" s="26"/>
      <c r="N68" s="27"/>
      <c r="O68" s="26"/>
      <c r="P68" s="61"/>
      <c r="Q68" s="82"/>
      <c r="R68" s="25"/>
      <c r="S68" s="25"/>
      <c r="T68" s="68"/>
      <c r="U68" s="25"/>
    </row>
    <row r="69" spans="1:22" ht="15.75" thickTop="1" x14ac:dyDescent="0.25">
      <c r="C69" s="28"/>
      <c r="D69" s="3"/>
      <c r="E69" s="7"/>
      <c r="F69" s="3"/>
      <c r="G69" s="7"/>
      <c r="H69" s="55"/>
      <c r="I69" s="7"/>
      <c r="J69" s="3"/>
      <c r="K69" s="7"/>
      <c r="L69" s="59"/>
      <c r="M69" s="3"/>
      <c r="N69" s="21"/>
      <c r="O69" s="3"/>
      <c r="P69" s="59"/>
      <c r="Q69" s="75"/>
      <c r="R69" s="7"/>
      <c r="S69" s="7"/>
      <c r="T69" s="66"/>
      <c r="U69" s="7"/>
    </row>
    <row r="70" spans="1:22" x14ac:dyDescent="0.25">
      <c r="C70" s="29"/>
      <c r="D70" s="3"/>
      <c r="E70" s="7"/>
      <c r="F70" s="3"/>
      <c r="G70" s="7"/>
      <c r="H70" s="55"/>
      <c r="I70" s="7"/>
      <c r="J70" s="3"/>
      <c r="K70" s="7"/>
      <c r="L70" s="59"/>
      <c r="M70" s="3"/>
      <c r="N70" s="21"/>
      <c r="O70" s="3"/>
      <c r="P70" s="59"/>
      <c r="Q70" s="75"/>
      <c r="R70" s="7"/>
      <c r="S70" s="7"/>
      <c r="T70" s="66"/>
      <c r="U70" s="7"/>
    </row>
    <row r="71" spans="1:22" x14ac:dyDescent="0.25">
      <c r="C71" s="29" t="s">
        <v>43</v>
      </c>
      <c r="D71" s="3"/>
      <c r="E71" s="7">
        <f>E20</f>
        <v>16287.39</v>
      </c>
      <c r="F71" s="3">
        <f>F20</f>
        <v>15855.62</v>
      </c>
      <c r="G71" s="7">
        <f>G20</f>
        <v>9398.25</v>
      </c>
      <c r="H71" s="55">
        <f>SUM(E71:G71)</f>
        <v>41541.26</v>
      </c>
      <c r="I71" s="7">
        <f>I20</f>
        <v>20707.310000000001</v>
      </c>
      <c r="J71" s="3">
        <f>J20</f>
        <v>15783.58</v>
      </c>
      <c r="K71" s="7">
        <f>K20</f>
        <v>15336.52</v>
      </c>
      <c r="L71" s="59">
        <f>SUM(I71:K71)</f>
        <v>51827.41</v>
      </c>
      <c r="M71" s="3">
        <f>M20</f>
        <v>17048.87</v>
      </c>
      <c r="N71" s="21">
        <f>N20</f>
        <v>20129.23</v>
      </c>
      <c r="O71" s="3">
        <f>O20</f>
        <v>13201</v>
      </c>
      <c r="P71" s="59">
        <f>SUM(M71:O71)</f>
        <v>50379.1</v>
      </c>
      <c r="Q71" s="75">
        <f>Q20</f>
        <v>16702.900000000001</v>
      </c>
      <c r="R71" s="7">
        <f>R20</f>
        <v>14787</v>
      </c>
      <c r="S71" s="7">
        <f>S20</f>
        <v>0</v>
      </c>
      <c r="T71" s="66">
        <f>SUM(Q71:S71)</f>
        <v>31489.9</v>
      </c>
      <c r="U71" s="7">
        <f t="shared" ref="U71:U73" si="49">SUM(H71,L71,P71,T71)</f>
        <v>175237.67</v>
      </c>
      <c r="V71" t="s">
        <v>47</v>
      </c>
    </row>
    <row r="72" spans="1:22" x14ac:dyDescent="0.25">
      <c r="C72" s="29" t="s">
        <v>44</v>
      </c>
      <c r="D72" s="3"/>
      <c r="E72" s="7">
        <f>SUM(E41,E47,E55,E67)</f>
        <v>16023.08</v>
      </c>
      <c r="F72" s="3">
        <f>SUM(F41,F47,F55,F67)</f>
        <v>15386.13</v>
      </c>
      <c r="G72" s="7">
        <f>SUM(G41,G47,G55,G67)</f>
        <v>19175.32</v>
      </c>
      <c r="H72" s="55">
        <f t="shared" ref="H72:H73" si="50">SUM(E72:G72)</f>
        <v>50584.53</v>
      </c>
      <c r="I72" s="7">
        <f>SUM(I41,I47,I55,I67)</f>
        <v>15441.550000000001</v>
      </c>
      <c r="J72" s="3">
        <f>SUM(J41,J47,J55,J67)</f>
        <v>16752.590000000004</v>
      </c>
      <c r="K72" s="7">
        <f>SUM(K41,K47,K55,K67)</f>
        <v>16088.699999999999</v>
      </c>
      <c r="L72" s="59">
        <f t="shared" ref="L72" si="51">SUM(I72:K72)</f>
        <v>48282.840000000004</v>
      </c>
      <c r="M72" s="3">
        <f>SUM(M41,M47,M55,M67)</f>
        <v>14296.840000000002</v>
      </c>
      <c r="N72" s="21">
        <f>SUM(N41,N47,N55,N67)</f>
        <v>16731.420000000002</v>
      </c>
      <c r="O72" s="3">
        <f>SUM(O41,O47,O55,O67)</f>
        <v>17593.500000000004</v>
      </c>
      <c r="P72" s="59">
        <f t="shared" ref="P72" si="52">SUM(M72:O72)</f>
        <v>48621.760000000009</v>
      </c>
      <c r="Q72" s="75">
        <f>SUM(Q41,Q47,Q55,Q67)</f>
        <v>14858.520000000004</v>
      </c>
      <c r="R72" s="7">
        <f>SUM(R41,R47,R55,R67)</f>
        <v>16261.25</v>
      </c>
      <c r="S72" s="7">
        <f>SUM(S41,S47,S55,S67)</f>
        <v>0</v>
      </c>
      <c r="T72" s="66">
        <f t="shared" ref="T72" si="53">SUM(Q72:S72)</f>
        <v>31119.770000000004</v>
      </c>
      <c r="U72" s="7">
        <f t="shared" si="49"/>
        <v>178608.90000000002</v>
      </c>
    </row>
    <row r="73" spans="1:22" ht="15.75" thickBot="1" x14ac:dyDescent="0.3">
      <c r="C73" s="9" t="s">
        <v>45</v>
      </c>
      <c r="D73" s="5"/>
      <c r="E73" s="8">
        <f>SUM(E71-E72)</f>
        <v>264.30999999999949</v>
      </c>
      <c r="F73" s="5">
        <f>SUM(F71-F72)</f>
        <v>469.4900000000016</v>
      </c>
      <c r="G73" s="8">
        <f>SUM(G71-G72)</f>
        <v>-9777.07</v>
      </c>
      <c r="H73" s="14">
        <f t="shared" si="50"/>
        <v>-9043.2699999999986</v>
      </c>
      <c r="I73" s="10">
        <f>SUM(I71-I72)</f>
        <v>5265.76</v>
      </c>
      <c r="J73" s="5">
        <f t="shared" ref="J73:K73" si="54">SUM(J71-J72)</f>
        <v>-969.01000000000386</v>
      </c>
      <c r="K73" s="10">
        <f t="shared" si="54"/>
        <v>-752.17999999999847</v>
      </c>
      <c r="L73" s="62">
        <f t="shared" ref="L73" si="55">SUM(L71-L72)</f>
        <v>3544.5699999999997</v>
      </c>
      <c r="M73" s="5">
        <f t="shared" ref="M73" si="56">SUM(M71-M72)</f>
        <v>2752.029999999997</v>
      </c>
      <c r="N73" s="41">
        <f>SUM(N71-N72)</f>
        <v>3397.8099999999977</v>
      </c>
      <c r="O73" s="5">
        <f t="shared" ref="O73" si="57">SUM(O71-O72)</f>
        <v>-4392.5000000000036</v>
      </c>
      <c r="P73" s="62">
        <f t="shared" ref="P73" si="58">SUM(P71-P72)</f>
        <v>1757.3399999999892</v>
      </c>
      <c r="Q73" s="80">
        <f t="shared" ref="Q73" si="59">SUM(Q71-Q72)</f>
        <v>1844.3799999999974</v>
      </c>
      <c r="R73" s="10">
        <f t="shared" ref="R73" si="60">SUM(R71-R72)</f>
        <v>-1474.25</v>
      </c>
      <c r="S73" s="10">
        <f t="shared" ref="S73" si="61">SUM(S71-S72)</f>
        <v>0</v>
      </c>
      <c r="T73" s="69">
        <f t="shared" ref="T73" si="62">SUM(T71-T72)</f>
        <v>370.12999999999738</v>
      </c>
      <c r="U73" s="8">
        <f t="shared" si="49"/>
        <v>-3371.2300000000123</v>
      </c>
    </row>
    <row r="74" spans="1:22" ht="15.75" thickTop="1" x14ac:dyDescent="0.25"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55"/>
      <c r="Q74" s="3"/>
      <c r="R74" s="3"/>
      <c r="S74" s="3"/>
      <c r="T74" s="70"/>
      <c r="U74" s="3"/>
    </row>
    <row r="75" spans="1:22" x14ac:dyDescent="0.25">
      <c r="B75" s="43" t="s">
        <v>47</v>
      </c>
      <c r="C75" s="44"/>
      <c r="D75" s="37"/>
      <c r="E75" s="7" t="s">
        <v>47</v>
      </c>
      <c r="F75" s="3" t="s">
        <v>47</v>
      </c>
      <c r="G75" s="7" t="s">
        <v>47</v>
      </c>
      <c r="H75" s="19" t="s">
        <v>47</v>
      </c>
      <c r="I75" s="7" t="s">
        <v>47</v>
      </c>
      <c r="J75" s="3" t="s">
        <v>47</v>
      </c>
      <c r="K75" s="7">
        <v>650</v>
      </c>
      <c r="L75" s="20" t="s">
        <v>47</v>
      </c>
      <c r="M75" s="3" t="s">
        <v>47</v>
      </c>
      <c r="N75" s="21">
        <v>150</v>
      </c>
      <c r="O75" s="3">
        <v>50</v>
      </c>
      <c r="P75" s="59" t="s">
        <v>47</v>
      </c>
      <c r="Q75" s="3" t="s">
        <v>47</v>
      </c>
      <c r="R75" s="3" t="s">
        <v>47</v>
      </c>
      <c r="S75" s="3" t="s">
        <v>47</v>
      </c>
      <c r="T75" s="66">
        <f t="shared" ref="T75" si="63">SUM(Q75:S75)</f>
        <v>0</v>
      </c>
      <c r="U75" s="42">
        <f t="shared" ref="U75" si="64">SUM(H75,L75,P75, T75)</f>
        <v>0</v>
      </c>
    </row>
    <row r="76" spans="1:22" x14ac:dyDescent="0.25">
      <c r="B76" t="s">
        <v>47</v>
      </c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>
        <v>1140</v>
      </c>
      <c r="P76" s="3"/>
      <c r="Q76" s="3"/>
      <c r="R76" s="3"/>
      <c r="S76" s="3"/>
      <c r="T76" s="64"/>
      <c r="U76" s="3"/>
    </row>
    <row r="77" spans="1:22" x14ac:dyDescent="0.25"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</row>
    <row r="78" spans="1:22" x14ac:dyDescent="0.25">
      <c r="D78" s="31"/>
      <c r="E78" s="31"/>
      <c r="F78" s="31"/>
      <c r="G78" s="31"/>
      <c r="H78" s="3"/>
      <c r="I78" s="3"/>
      <c r="J78" s="47" t="s">
        <v>78</v>
      </c>
      <c r="K78" s="3"/>
      <c r="L78" s="3"/>
      <c r="M78" s="3"/>
      <c r="N78" s="3" t="s">
        <v>47</v>
      </c>
      <c r="O78" s="3"/>
      <c r="P78" s="3"/>
      <c r="Q78" s="3"/>
      <c r="R78" s="3"/>
      <c r="S78" s="3"/>
      <c r="T78" s="3"/>
      <c r="U78" s="3"/>
    </row>
    <row r="79" spans="1:22" x14ac:dyDescent="0.25">
      <c r="D79" s="31"/>
      <c r="E79" s="31"/>
      <c r="F79" s="31"/>
      <c r="G79" s="31"/>
      <c r="H79" s="3"/>
      <c r="I79" s="3"/>
      <c r="J79" s="48" t="s">
        <v>79</v>
      </c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</row>
    <row r="80" spans="1:22" x14ac:dyDescent="0.25">
      <c r="D80" s="31"/>
      <c r="E80" s="31"/>
      <c r="F80" s="31"/>
      <c r="G80" s="31"/>
      <c r="H80" s="3"/>
      <c r="I80" s="49" t="s">
        <v>80</v>
      </c>
      <c r="J80" s="49">
        <v>29375</v>
      </c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</row>
    <row r="81" spans="4:21" x14ac:dyDescent="0.25">
      <c r="D81" s="31"/>
      <c r="E81" s="31"/>
      <c r="F81" s="31"/>
      <c r="G81" s="31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</row>
    <row r="82" spans="4:21" x14ac:dyDescent="0.25">
      <c r="D82" s="31"/>
      <c r="E82" s="31"/>
      <c r="F82" s="31"/>
      <c r="G82" s="31"/>
      <c r="H82" s="32"/>
      <c r="I82" s="32"/>
      <c r="J82" s="32" t="s">
        <v>81</v>
      </c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</row>
    <row r="83" spans="4:21" x14ac:dyDescent="0.25">
      <c r="D83" s="3"/>
      <c r="E83" s="3"/>
      <c r="F83" s="3"/>
      <c r="G83" s="3"/>
      <c r="H83" s="3"/>
      <c r="I83" s="50"/>
      <c r="J83" s="50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</row>
    <row r="84" spans="4:21" x14ac:dyDescent="0.25"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</row>
    <row r="85" spans="4:21" x14ac:dyDescent="0.25"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</row>
    <row r="86" spans="4:21" x14ac:dyDescent="0.25"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</row>
    <row r="87" spans="4:21" x14ac:dyDescent="0.25"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</row>
    <row r="88" spans="4:21" x14ac:dyDescent="0.25"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</row>
    <row r="89" spans="4:21" x14ac:dyDescent="0.25"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</row>
    <row r="90" spans="4:21" x14ac:dyDescent="0.25"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</row>
    <row r="91" spans="4:21" x14ac:dyDescent="0.25"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</row>
    <row r="92" spans="4:21" x14ac:dyDescent="0.25"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</row>
    <row r="93" spans="4:21" x14ac:dyDescent="0.25"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</row>
    <row r="94" spans="4:21" x14ac:dyDescent="0.25"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</row>
    <row r="95" spans="4:21" x14ac:dyDescent="0.25"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</row>
    <row r="96" spans="4:21" x14ac:dyDescent="0.25"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</row>
    <row r="97" spans="4:21" x14ac:dyDescent="0.25"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</row>
    <row r="98" spans="4:21" x14ac:dyDescent="0.25"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</row>
    <row r="99" spans="4:21" x14ac:dyDescent="0.25"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</row>
    <row r="100" spans="4:21" x14ac:dyDescent="0.25"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</row>
    <row r="101" spans="4:21" x14ac:dyDescent="0.25"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</row>
    <row r="102" spans="4:21" x14ac:dyDescent="0.25"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</row>
    <row r="103" spans="4:21" x14ac:dyDescent="0.25"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</row>
    <row r="104" spans="4:21" x14ac:dyDescent="0.25"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</row>
    <row r="105" spans="4:21" x14ac:dyDescent="0.25"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</row>
    <row r="106" spans="4:21" x14ac:dyDescent="0.25"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</row>
    <row r="107" spans="4:21" x14ac:dyDescent="0.25"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</row>
    <row r="108" spans="4:21" x14ac:dyDescent="0.25"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</row>
    <row r="109" spans="4:21" x14ac:dyDescent="0.25"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</row>
    <row r="110" spans="4:21" x14ac:dyDescent="0.25"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</row>
    <row r="111" spans="4:21" x14ac:dyDescent="0.25"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</row>
    <row r="112" spans="4:21" x14ac:dyDescent="0.25"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</row>
    <row r="113" spans="4:21" x14ac:dyDescent="0.25"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</row>
    <row r="114" spans="4:21" x14ac:dyDescent="0.25"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</row>
    <row r="115" spans="4:21" x14ac:dyDescent="0.25"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</row>
    <row r="116" spans="4:21" x14ac:dyDescent="0.25"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</row>
    <row r="117" spans="4:21" x14ac:dyDescent="0.25"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</row>
    <row r="118" spans="4:21" x14ac:dyDescent="0.25"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</row>
    <row r="119" spans="4:21" x14ac:dyDescent="0.25"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</row>
    <row r="120" spans="4:21" x14ac:dyDescent="0.25"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</row>
    <row r="121" spans="4:21" x14ac:dyDescent="0.25"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</row>
    <row r="122" spans="4:21" x14ac:dyDescent="0.25"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</row>
    <row r="123" spans="4:21" x14ac:dyDescent="0.25"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</row>
    <row r="124" spans="4:21" x14ac:dyDescent="0.25"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</row>
    <row r="125" spans="4:21" x14ac:dyDescent="0.25"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</row>
    <row r="126" spans="4:21" x14ac:dyDescent="0.25"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</row>
    <row r="127" spans="4:21" x14ac:dyDescent="0.25"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</row>
    <row r="128" spans="4:21" x14ac:dyDescent="0.25"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</row>
    <row r="129" spans="4:21" x14ac:dyDescent="0.25"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</row>
    <row r="130" spans="4:21" x14ac:dyDescent="0.25"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</row>
    <row r="131" spans="4:21" x14ac:dyDescent="0.25"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</row>
    <row r="132" spans="4:21" x14ac:dyDescent="0.25"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</row>
    <row r="133" spans="4:21" x14ac:dyDescent="0.25"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</row>
    <row r="134" spans="4:21" x14ac:dyDescent="0.25"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</row>
    <row r="135" spans="4:21" x14ac:dyDescent="0.25"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</row>
    <row r="136" spans="4:21" x14ac:dyDescent="0.25"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</row>
  </sheetData>
  <mergeCells count="11">
    <mergeCell ref="A48:C48"/>
    <mergeCell ref="A55:C55"/>
    <mergeCell ref="A56:C56"/>
    <mergeCell ref="A67:C67"/>
    <mergeCell ref="A68:C68"/>
    <mergeCell ref="A1:C1"/>
    <mergeCell ref="A41:C41"/>
    <mergeCell ref="A42:C42"/>
    <mergeCell ref="A47:C47"/>
    <mergeCell ref="A9:C9"/>
    <mergeCell ref="A20:C20"/>
  </mergeCells>
  <conditionalFormatting sqref="E73:U73">
    <cfRule type="cellIs" dxfId="0" priority="1" operator="lessThan">
      <formula>0</formula>
    </cfRule>
  </conditionalFormatting>
  <pageMargins left="0.25" right="0.25" top="0.75" bottom="0.75" header="0.3" footer="0.3"/>
  <pageSetup scale="90" fitToHeight="2" orientation="landscape" r:id="rId1"/>
  <rowBreaks count="1" manualBreakCount="1">
    <brk id="4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2018</vt:lpstr>
      <vt:lpstr>'2018'!Print_Area</vt:lpstr>
      <vt:lpstr>'2018'!Print_Titles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Krista Preda</dc:creator>
  <cp:lastModifiedBy>David Morris</cp:lastModifiedBy>
  <cp:lastPrinted>2020-12-09T03:13:37Z</cp:lastPrinted>
  <dcterms:created xsi:type="dcterms:W3CDTF">2017-04-03T14:00:17Z</dcterms:created>
  <dcterms:modified xsi:type="dcterms:W3CDTF">2020-12-09T03:54:07Z</dcterms:modified>
</cp:coreProperties>
</file>